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osdecijaselars.sharepoint.com/sites/SOSDecijaselaSrbija/Shared Documents/FIN - Finansije/00-restricted/DS Kraljevo - Procurement - Nabavka/2025 - Procurement - Nabavka/Scan - Procurement -Nabavke 2025/2025-491/II poziv/"/>
    </mc:Choice>
  </mc:AlternateContent>
  <xr:revisionPtr revIDLastSave="418" documentId="8_{07EE676C-F276-4A60-ABC2-6B696D41E8A4}" xr6:coauthVersionLast="47" xr6:coauthVersionMax="47" xr10:uidLastSave="{F3E8B53E-4904-418A-8527-CA9CDF4CD69B}"/>
  <bookViews>
    <workbookView xWindow="-108" yWindow="-108" windowWidth="23256" windowHeight="12456" tabRatio="572" xr2:uid="{14E031C7-8D21-482F-9E58-BD859CA7057F}"/>
  </bookViews>
  <sheets>
    <sheet name="Rekapitulacija" sheetId="8" r:id="rId1"/>
    <sheet name="1.Arhitektura" sheetId="1" r:id="rId2"/>
    <sheet name="2. Konstrukcija" sheetId="9" r:id="rId3"/>
    <sheet name="3.Hidrotehnika" sheetId="2" r:id="rId4"/>
    <sheet name="4.Elektroenergetika" sheetId="3" r:id="rId5"/>
    <sheet name="5.Telekomunikacija" sheetId="4" r:id="rId6"/>
    <sheet name="5.1. Dojava požara" sheetId="5" r:id="rId7"/>
    <sheet name="6.Mašinske instalacije" sheetId="6" r:id="rId8"/>
    <sheet name="9.Spoljno uređenje"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9" l="1"/>
  <c r="E30" i="9"/>
  <c r="C2" i="8"/>
  <c r="C5" i="8"/>
  <c r="G103" i="9"/>
  <c r="G5" i="9"/>
  <c r="G4" i="9"/>
  <c r="G106" i="9"/>
  <c r="G105" i="9"/>
  <c r="G104" i="9"/>
  <c r="G102" i="9"/>
  <c r="B105" i="9"/>
  <c r="B104" i="9"/>
  <c r="B103" i="9"/>
  <c r="B102" i="9"/>
  <c r="G96" i="9"/>
  <c r="G98" i="9" s="1"/>
  <c r="G91" i="9"/>
  <c r="G90" i="9"/>
  <c r="G89" i="9"/>
  <c r="G88" i="9"/>
  <c r="G87" i="9"/>
  <c r="G86" i="9"/>
  <c r="G85" i="9"/>
  <c r="G84" i="9"/>
  <c r="G83" i="9"/>
  <c r="G93" i="9" s="1"/>
  <c r="G79" i="9"/>
  <c r="G78" i="9"/>
  <c r="G77" i="9"/>
  <c r="G76" i="9"/>
  <c r="G75" i="9"/>
  <c r="G74" i="9"/>
  <c r="G73" i="9"/>
  <c r="G72" i="9"/>
  <c r="G71" i="9"/>
  <c r="G70" i="9"/>
  <c r="G80" i="9" s="1"/>
  <c r="G69" i="9"/>
  <c r="G64" i="9"/>
  <c r="G63" i="9"/>
  <c r="G62" i="9"/>
  <c r="G66" i="9" s="1"/>
  <c r="G56" i="9"/>
  <c r="G55" i="9"/>
  <c r="G54" i="9"/>
  <c r="G53" i="9"/>
  <c r="G52" i="9"/>
  <c r="G48" i="9"/>
  <c r="G46" i="9"/>
  <c r="G43" i="9"/>
  <c r="G36" i="9"/>
  <c r="G37" i="9"/>
  <c r="G38" i="9"/>
  <c r="G39" i="9"/>
  <c r="G40" i="9"/>
  <c r="G41" i="9"/>
  <c r="G35" i="9"/>
  <c r="G34" i="9"/>
  <c r="G33" i="9"/>
  <c r="G30" i="9"/>
  <c r="G16" i="9"/>
  <c r="G29" i="9"/>
  <c r="G28" i="9"/>
  <c r="G27" i="9"/>
  <c r="G26" i="9"/>
  <c r="G25" i="9"/>
  <c r="G24" i="9"/>
  <c r="G23" i="9"/>
  <c r="G22" i="9"/>
  <c r="G21" i="9"/>
  <c r="G19" i="9"/>
  <c r="G14" i="9"/>
  <c r="G13" i="9"/>
  <c r="G12" i="9"/>
  <c r="B55" i="9"/>
  <c r="B54" i="9"/>
  <c r="B53" i="9"/>
  <c r="B52" i="9"/>
  <c r="G20" i="9"/>
  <c r="B5" i="9"/>
  <c r="B4" i="9"/>
  <c r="G6" i="2"/>
  <c r="G5" i="2"/>
  <c r="G4" i="2"/>
  <c r="C9" i="8"/>
  <c r="G6" i="6"/>
  <c r="G5" i="6"/>
  <c r="G11" i="5"/>
  <c r="G217" i="2"/>
  <c r="B285" i="2"/>
  <c r="B284" i="2"/>
  <c r="B283" i="2"/>
  <c r="B282" i="2"/>
  <c r="G276" i="2"/>
  <c r="G274" i="2"/>
  <c r="G273" i="2"/>
  <c r="G272" i="2"/>
  <c r="G271" i="2"/>
  <c r="G270" i="2"/>
  <c r="G269" i="2"/>
  <c r="G268" i="2"/>
  <c r="G267" i="2"/>
  <c r="G266" i="2"/>
  <c r="G265" i="2"/>
  <c r="G264" i="2"/>
  <c r="G263" i="2"/>
  <c r="G262" i="2"/>
  <c r="G261" i="2"/>
  <c r="G260" i="2"/>
  <c r="G259" i="2"/>
  <c r="G258" i="2"/>
  <c r="G256" i="2"/>
  <c r="G255" i="2"/>
  <c r="G254" i="2"/>
  <c r="G253" i="2"/>
  <c r="G252" i="2"/>
  <c r="G251" i="2"/>
  <c r="G244" i="2"/>
  <c r="G243" i="2"/>
  <c r="G242" i="2"/>
  <c r="G241" i="2"/>
  <c r="G235" i="2"/>
  <c r="G234" i="2"/>
  <c r="G233" i="2"/>
  <c r="G232" i="2"/>
  <c r="G231" i="2"/>
  <c r="G230" i="2"/>
  <c r="G229" i="2"/>
  <c r="G227" i="2"/>
  <c r="G226" i="2"/>
  <c r="G225" i="2"/>
  <c r="G219" i="2"/>
  <c r="G218" i="2"/>
  <c r="B210" i="2"/>
  <c r="B209" i="2"/>
  <c r="B208" i="2"/>
  <c r="B207" i="2"/>
  <c r="B206" i="2"/>
  <c r="B205" i="2"/>
  <c r="B204" i="2"/>
  <c r="G200" i="2"/>
  <c r="G210" i="2" s="1"/>
  <c r="G194" i="2"/>
  <c r="G193" i="2"/>
  <c r="G192" i="2"/>
  <c r="G191" i="2"/>
  <c r="G190" i="2"/>
  <c r="G189" i="2"/>
  <c r="G183" i="2"/>
  <c r="G182" i="2"/>
  <c r="G181" i="2"/>
  <c r="G179" i="2"/>
  <c r="G178" i="2"/>
  <c r="G177" i="2"/>
  <c r="G176" i="2"/>
  <c r="G168" i="2"/>
  <c r="G167" i="2"/>
  <c r="G166" i="2"/>
  <c r="G164" i="2"/>
  <c r="G163" i="2"/>
  <c r="G162" i="2"/>
  <c r="G161" i="2"/>
  <c r="G160" i="2"/>
  <c r="G158" i="2"/>
  <c r="G157" i="2"/>
  <c r="G156" i="2"/>
  <c r="G155" i="2"/>
  <c r="G153" i="2"/>
  <c r="G152" i="2"/>
  <c r="G150" i="2"/>
  <c r="G149" i="2"/>
  <c r="G146" i="2"/>
  <c r="G145" i="2"/>
  <c r="G143" i="2"/>
  <c r="G142" i="2"/>
  <c r="G135" i="2"/>
  <c r="G134" i="2"/>
  <c r="G133" i="2"/>
  <c r="G137" i="2" s="1"/>
  <c r="G206" i="2" s="1"/>
  <c r="G128" i="2"/>
  <c r="G127" i="2"/>
  <c r="G120" i="2"/>
  <c r="G119" i="2"/>
  <c r="G118" i="2"/>
  <c r="G117" i="2"/>
  <c r="G116" i="2"/>
  <c r="G115" i="2"/>
  <c r="B108" i="2"/>
  <c r="B107" i="2"/>
  <c r="B106" i="2"/>
  <c r="B105" i="2"/>
  <c r="B104" i="2"/>
  <c r="B103" i="2"/>
  <c r="B102" i="2"/>
  <c r="G98" i="2"/>
  <c r="G108" i="2" s="1"/>
  <c r="G92" i="2"/>
  <c r="G91" i="2"/>
  <c r="G90" i="2"/>
  <c r="G89" i="2"/>
  <c r="G88" i="2"/>
  <c r="G87" i="2"/>
  <c r="G81" i="2"/>
  <c r="G80" i="2"/>
  <c r="G79" i="2"/>
  <c r="G77" i="2"/>
  <c r="G76" i="2"/>
  <c r="G75" i="2"/>
  <c r="G74" i="2"/>
  <c r="G66" i="2"/>
  <c r="G65" i="2"/>
  <c r="G64" i="2"/>
  <c r="G62" i="2"/>
  <c r="G61" i="2"/>
  <c r="G60" i="2"/>
  <c r="G59" i="2"/>
  <c r="G58" i="2"/>
  <c r="G56" i="2"/>
  <c r="G55" i="2"/>
  <c r="G54" i="2"/>
  <c r="G53" i="2"/>
  <c r="G51" i="2"/>
  <c r="G50" i="2"/>
  <c r="G48" i="2"/>
  <c r="G47" i="2"/>
  <c r="G44" i="2"/>
  <c r="G43" i="2"/>
  <c r="G41" i="2"/>
  <c r="G40" i="2"/>
  <c r="G33" i="2"/>
  <c r="G32" i="2"/>
  <c r="G31" i="2"/>
  <c r="G26" i="2"/>
  <c r="G25" i="2"/>
  <c r="G28" i="2" s="1"/>
  <c r="G103" i="2" s="1"/>
  <c r="G18" i="2"/>
  <c r="G17" i="2"/>
  <c r="G16" i="2"/>
  <c r="G15" i="2"/>
  <c r="G14" i="2"/>
  <c r="G13" i="2"/>
  <c r="B6" i="2"/>
  <c r="B5" i="2"/>
  <c r="B4" i="2"/>
  <c r="G188" i="1"/>
  <c r="G187" i="1"/>
  <c r="G186" i="1"/>
  <c r="G190" i="1" s="1"/>
  <c r="G19" i="1" s="1"/>
  <c r="G183" i="1"/>
  <c r="G18" i="1" s="1"/>
  <c r="G181" i="1"/>
  <c r="G180" i="1"/>
  <c r="G179" i="1"/>
  <c r="G178" i="1"/>
  <c r="G177" i="1"/>
  <c r="G172" i="1"/>
  <c r="G171" i="1"/>
  <c r="G170" i="1"/>
  <c r="G169" i="1"/>
  <c r="G168" i="1"/>
  <c r="G167" i="1"/>
  <c r="G174" i="1" s="1"/>
  <c r="G17" i="1" s="1"/>
  <c r="G166" i="1"/>
  <c r="G161" i="1"/>
  <c r="G160" i="1"/>
  <c r="G159" i="1"/>
  <c r="G158" i="1"/>
  <c r="G157" i="1"/>
  <c r="G163" i="1" s="1"/>
  <c r="G16" i="1" s="1"/>
  <c r="G152" i="1"/>
  <c r="G151" i="1"/>
  <c r="G150" i="1"/>
  <c r="G149" i="1"/>
  <c r="G148" i="1"/>
  <c r="G147" i="1"/>
  <c r="G146" i="1"/>
  <c r="G145" i="1"/>
  <c r="G144" i="1"/>
  <c r="G143" i="1"/>
  <c r="G142" i="1"/>
  <c r="G141" i="1"/>
  <c r="G140" i="1"/>
  <c r="G139" i="1"/>
  <c r="G138" i="1"/>
  <c r="G137" i="1"/>
  <c r="G154" i="1" s="1"/>
  <c r="G15" i="1" s="1"/>
  <c r="G136" i="1"/>
  <c r="G131" i="1"/>
  <c r="G130" i="1"/>
  <c r="G133" i="1" s="1"/>
  <c r="G14" i="1" s="1"/>
  <c r="G129" i="1"/>
  <c r="G124" i="1"/>
  <c r="G126" i="1" s="1"/>
  <c r="G13" i="1" s="1"/>
  <c r="G123" i="1"/>
  <c r="G118" i="1"/>
  <c r="G117" i="1"/>
  <c r="G116" i="1"/>
  <c r="G115" i="1"/>
  <c r="G114" i="1"/>
  <c r="G113" i="1"/>
  <c r="G112" i="1"/>
  <c r="G111" i="1"/>
  <c r="G120" i="1" s="1"/>
  <c r="G12" i="1" s="1"/>
  <c r="G106" i="1"/>
  <c r="G108" i="1" s="1"/>
  <c r="G11" i="1" s="1"/>
  <c r="G103" i="1"/>
  <c r="G10" i="1" s="1"/>
  <c r="G101" i="1"/>
  <c r="G100" i="1"/>
  <c r="G99" i="1"/>
  <c r="G94" i="1"/>
  <c r="G93" i="1"/>
  <c r="G92" i="1"/>
  <c r="G96" i="1" s="1"/>
  <c r="G9" i="1" s="1"/>
  <c r="G87" i="1"/>
  <c r="G86" i="1"/>
  <c r="G85" i="1"/>
  <c r="G84" i="1"/>
  <c r="G83" i="1"/>
  <c r="G82" i="1"/>
  <c r="G81" i="1"/>
  <c r="G80" i="1"/>
  <c r="G89" i="1" s="1"/>
  <c r="G8" i="1" s="1"/>
  <c r="G79" i="1"/>
  <c r="G74" i="1"/>
  <c r="G76" i="1" s="1"/>
  <c r="G7" i="1" s="1"/>
  <c r="G71" i="1"/>
  <c r="G69" i="1"/>
  <c r="G68"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65" i="1" s="1"/>
  <c r="G5" i="1" s="1"/>
  <c r="G35" i="1"/>
  <c r="G34" i="1"/>
  <c r="G29" i="1"/>
  <c r="G28" i="1"/>
  <c r="G27" i="1"/>
  <c r="G26" i="1"/>
  <c r="G25" i="1"/>
  <c r="G24" i="1"/>
  <c r="G31" i="1" s="1"/>
  <c r="G4" i="1" s="1"/>
  <c r="G2" i="1" s="1"/>
  <c r="B19" i="1"/>
  <c r="B18" i="1"/>
  <c r="B17" i="1"/>
  <c r="B16" i="1"/>
  <c r="B15" i="1"/>
  <c r="B14" i="1"/>
  <c r="B13" i="1"/>
  <c r="B12" i="1"/>
  <c r="B11" i="1"/>
  <c r="B10" i="1"/>
  <c r="B9" i="1"/>
  <c r="B8" i="1"/>
  <c r="B7" i="1"/>
  <c r="G6" i="1"/>
  <c r="B6" i="1"/>
  <c r="B5" i="1"/>
  <c r="B4" i="1"/>
  <c r="G93" i="2" l="1"/>
  <c r="G107" i="2" s="1"/>
  <c r="G124" i="2"/>
  <c r="G204" i="2" s="1"/>
  <c r="G22" i="2"/>
  <c r="G102" i="2" s="1"/>
  <c r="G35" i="2"/>
  <c r="G104" i="2" s="1"/>
  <c r="G170" i="2"/>
  <c r="G207" i="2" s="1"/>
  <c r="G246" i="2"/>
  <c r="G284" i="2" s="1"/>
  <c r="G237" i="2"/>
  <c r="G283" i="2" s="1"/>
  <c r="G286" i="2" s="1"/>
  <c r="G195" i="2"/>
  <c r="G209" i="2" s="1"/>
  <c r="G211" i="2" s="1"/>
  <c r="G83" i="2"/>
  <c r="G106" i="2" s="1"/>
  <c r="G68" i="2"/>
  <c r="G105" i="2" s="1"/>
  <c r="G185" i="2"/>
  <c r="G208" i="2" s="1"/>
  <c r="G130" i="2"/>
  <c r="G205" i="2" s="1"/>
  <c r="G221" i="2"/>
  <c r="G282" i="2" s="1"/>
  <c r="G278" i="2"/>
  <c r="G285" i="2" s="1"/>
  <c r="G109" i="2" l="1"/>
  <c r="G7" i="2" s="1"/>
  <c r="G6" i="9" l="1"/>
  <c r="B4" i="3"/>
  <c r="G27" i="7" l="1"/>
  <c r="G26" i="7"/>
  <c r="G25" i="7"/>
  <c r="G24" i="7"/>
  <c r="G23" i="7"/>
  <c r="G22" i="7"/>
  <c r="G21" i="7"/>
  <c r="G20" i="7"/>
  <c r="G19" i="7"/>
  <c r="G18" i="7"/>
  <c r="G17" i="7"/>
  <c r="G16" i="7"/>
  <c r="G15" i="7"/>
  <c r="G14" i="7"/>
  <c r="G13" i="7"/>
  <c r="G12" i="7"/>
  <c r="G11" i="7"/>
  <c r="G10" i="7"/>
  <c r="G9" i="7"/>
  <c r="B4" i="7"/>
  <c r="B5" i="6"/>
  <c r="G90" i="6"/>
  <c r="B105" i="6"/>
  <c r="B104" i="6"/>
  <c r="B103" i="6"/>
  <c r="G92" i="6"/>
  <c r="G91" i="6"/>
  <c r="G89" i="6"/>
  <c r="G88" i="6"/>
  <c r="G86" i="6"/>
  <c r="G85" i="6"/>
  <c r="G84" i="6"/>
  <c r="G83" i="6"/>
  <c r="G82" i="6"/>
  <c r="G81" i="6"/>
  <c r="G79" i="6"/>
  <c r="G78" i="6"/>
  <c r="G73" i="6"/>
  <c r="G72" i="6"/>
  <c r="G71" i="6"/>
  <c r="G70" i="6"/>
  <c r="G69" i="6"/>
  <c r="G49" i="6"/>
  <c r="G48" i="6"/>
  <c r="G45" i="6"/>
  <c r="G43" i="6"/>
  <c r="G42" i="6"/>
  <c r="G41" i="6"/>
  <c r="G40" i="6"/>
  <c r="G38" i="6"/>
  <c r="G37" i="6"/>
  <c r="G36" i="6"/>
  <c r="G35" i="6"/>
  <c r="G34" i="6"/>
  <c r="G33" i="6"/>
  <c r="G31" i="6"/>
  <c r="G30" i="6"/>
  <c r="G29" i="6"/>
  <c r="G28" i="6"/>
  <c r="G27" i="6"/>
  <c r="G26" i="6"/>
  <c r="G18" i="6"/>
  <c r="B62" i="6"/>
  <c r="B61" i="6"/>
  <c r="B60" i="6"/>
  <c r="G24" i="6"/>
  <c r="G23" i="6"/>
  <c r="G17" i="6"/>
  <c r="G16" i="6"/>
  <c r="G15" i="6"/>
  <c r="G14" i="6"/>
  <c r="G13" i="6"/>
  <c r="G12" i="6"/>
  <c r="B4" i="6"/>
  <c r="G29" i="7" l="1"/>
  <c r="G4" i="7" s="1"/>
  <c r="G75" i="6"/>
  <c r="G103" i="6" s="1"/>
  <c r="G94" i="6"/>
  <c r="F97" i="6" s="1"/>
  <c r="G97" i="6" s="1"/>
  <c r="G99" i="6" s="1"/>
  <c r="G105" i="6" s="1"/>
  <c r="G51" i="6"/>
  <c r="G20" i="6"/>
  <c r="G60" i="6" s="1"/>
  <c r="B6" i="5"/>
  <c r="G36" i="5"/>
  <c r="G35" i="5"/>
  <c r="G30" i="5"/>
  <c r="G29" i="5"/>
  <c r="G28" i="5"/>
  <c r="G27" i="5"/>
  <c r="G14" i="5"/>
  <c r="G26" i="5"/>
  <c r="G25" i="5"/>
  <c r="G24" i="5"/>
  <c r="G23" i="5"/>
  <c r="G18" i="5"/>
  <c r="G17" i="5"/>
  <c r="G16" i="5"/>
  <c r="G15" i="5"/>
  <c r="G13" i="5"/>
  <c r="G12" i="5"/>
  <c r="B5" i="5"/>
  <c r="B4" i="5"/>
  <c r="G38" i="5" l="1"/>
  <c r="G6" i="5" s="1"/>
  <c r="G32" i="5"/>
  <c r="G5" i="5" s="1"/>
  <c r="G5" i="7"/>
  <c r="C11" i="8" s="1"/>
  <c r="G104" i="6"/>
  <c r="G106" i="6" s="1"/>
  <c r="F54" i="6"/>
  <c r="G54" i="6" s="1"/>
  <c r="G56" i="6" s="1"/>
  <c r="G62" i="6" s="1"/>
  <c r="G61" i="6"/>
  <c r="G20" i="5"/>
  <c r="G63" i="6" l="1"/>
  <c r="G4" i="5"/>
  <c r="G7" i="5" s="1"/>
  <c r="C10" i="8" l="1"/>
  <c r="G4" i="6"/>
  <c r="G21" i="4"/>
  <c r="G22" i="4"/>
  <c r="G20" i="4"/>
  <c r="G19" i="4"/>
  <c r="G18" i="4"/>
  <c r="G17" i="4"/>
  <c r="G16" i="4"/>
  <c r="G15" i="4"/>
  <c r="G14" i="4"/>
  <c r="G23" i="4"/>
  <c r="G13" i="4"/>
  <c r="G12" i="4"/>
  <c r="G10" i="4"/>
  <c r="G32" i="4"/>
  <c r="G31" i="4"/>
  <c r="G30" i="4"/>
  <c r="G29" i="4"/>
  <c r="G11" i="4"/>
  <c r="B5" i="4"/>
  <c r="B4" i="4"/>
  <c r="B10" i="3"/>
  <c r="B9" i="3"/>
  <c r="B8" i="3"/>
  <c r="B7" i="3"/>
  <c r="B6" i="3"/>
  <c r="B5" i="3"/>
  <c r="G167" i="3"/>
  <c r="G166" i="3"/>
  <c r="G156" i="3"/>
  <c r="G141" i="3"/>
  <c r="G136" i="3"/>
  <c r="G131" i="3"/>
  <c r="G126" i="3"/>
  <c r="G121" i="3"/>
  <c r="G116" i="3"/>
  <c r="G111" i="3"/>
  <c r="G106" i="3"/>
  <c r="G101" i="3"/>
  <c r="G96" i="3"/>
  <c r="G94" i="3"/>
  <c r="G92" i="3"/>
  <c r="G90" i="3"/>
  <c r="G85" i="3"/>
  <c r="G80" i="3"/>
  <c r="G75" i="3"/>
  <c r="G64" i="3"/>
  <c r="G61" i="3"/>
  <c r="G60" i="3"/>
  <c r="G52" i="3"/>
  <c r="G51" i="3"/>
  <c r="G49" i="3"/>
  <c r="G48" i="3"/>
  <c r="G47" i="3"/>
  <c r="G41" i="3"/>
  <c r="G40" i="3"/>
  <c r="G169" i="3" l="1"/>
  <c r="G10" i="3" s="1"/>
  <c r="G34" i="4"/>
  <c r="G5" i="4" s="1"/>
  <c r="G26" i="4"/>
  <c r="G4" i="4" s="1"/>
  <c r="G39" i="3"/>
  <c r="G32" i="3"/>
  <c r="G31" i="3"/>
  <c r="G6" i="4" l="1"/>
  <c r="C8" i="8" s="1"/>
  <c r="G151" i="3" l="1"/>
  <c r="G150" i="3"/>
  <c r="G149" i="3"/>
  <c r="G148" i="3"/>
  <c r="G70" i="3"/>
  <c r="G144" i="3" s="1"/>
  <c r="G8" i="3" s="1"/>
  <c r="G65" i="3"/>
  <c r="G63" i="3"/>
  <c r="G62" i="3"/>
  <c r="G54" i="3"/>
  <c r="G53" i="3"/>
  <c r="G46" i="3"/>
  <c r="G38" i="3"/>
  <c r="G37" i="3"/>
  <c r="G24" i="3"/>
  <c r="G19" i="3"/>
  <c r="G17" i="3"/>
  <c r="G16" i="3"/>
  <c r="G153" i="3" l="1"/>
  <c r="G9" i="3" s="1"/>
  <c r="G67" i="3"/>
  <c r="G7" i="3" s="1"/>
  <c r="G43" i="3"/>
  <c r="G5" i="3" s="1"/>
  <c r="G34" i="3"/>
  <c r="G4" i="3" s="1"/>
  <c r="G56" i="3"/>
  <c r="G6" i="3" s="1"/>
  <c r="G11" i="3" l="1"/>
  <c r="C7" i="8" s="1"/>
  <c r="C6" i="8" l="1"/>
  <c r="C4" i="8" l="1"/>
</calcChain>
</file>

<file path=xl/sharedStrings.xml><?xml version="1.0" encoding="utf-8"?>
<sst xmlns="http://schemas.openxmlformats.org/spreadsheetml/2006/main" count="1240" uniqueCount="519">
  <si>
    <t>JM</t>
  </si>
  <si>
    <t>količina</t>
  </si>
  <si>
    <t>cena</t>
  </si>
  <si>
    <t>ukupno</t>
  </si>
  <si>
    <t>kom</t>
  </si>
  <si>
    <t>SVEGA 1:</t>
  </si>
  <si>
    <t>2.10</t>
  </si>
  <si>
    <t>2.18</t>
  </si>
  <si>
    <t>m</t>
  </si>
  <si>
    <t>SVEGA 2:</t>
  </si>
  <si>
    <t>SVEGA 3:</t>
  </si>
  <si>
    <t>SVEGA 4:</t>
  </si>
  <si>
    <t>SVEGA 5:</t>
  </si>
  <si>
    <t>SVEGA 7:</t>
  </si>
  <si>
    <t>SVEGA 8:</t>
  </si>
  <si>
    <t>12.10</t>
  </si>
  <si>
    <t>pau</t>
  </si>
  <si>
    <t>Ø 65</t>
  </si>
  <si>
    <t>Ø 50</t>
  </si>
  <si>
    <t>Ø 15</t>
  </si>
  <si>
    <t>Ø 20</t>
  </si>
  <si>
    <t>4.10</t>
  </si>
  <si>
    <t>Ø 75</t>
  </si>
  <si>
    <t>Ø 110</t>
  </si>
  <si>
    <t>Ø 160</t>
  </si>
  <si>
    <t>UKUPNO</t>
  </si>
  <si>
    <t>Ø 32</t>
  </si>
  <si>
    <t>REKAPITULACIJA OBJEKAT 3</t>
  </si>
  <si>
    <t>UKUPNO SVEGA</t>
  </si>
  <si>
    <t>ZUDS 40/0,03A, 4P, bez kašnjenja u prekidanju, tip AC</t>
  </si>
  <si>
    <t>vremenski relej, opanak-soft, 1 NO kontakt</t>
  </si>
  <si>
    <t>instalaciona sklopka 1-0-2, 10A</t>
  </si>
  <si>
    <t>Automatski osigurači</t>
  </si>
  <si>
    <t>Sitan vezni rad i materijal, natpisne pločice, provodnici za šemiranje i dr.</t>
  </si>
  <si>
    <t>kompl</t>
  </si>
  <si>
    <r>
      <t xml:space="preserve">RT1 - razvodna tabla za 36 modula, 3 reda, 12 modula u jednom redu, sadrži izolirane PE/N sabirnice i pokrove za prazna mjesta, klasa zaštite: II, nazivna struja: 63A, nazivni napon: 400V AC, materijal kade: ABS, materijal vrata: čelični lim, ispitivanje na žarnu nit: 650°C, temperatura okoline: -25° do +60°C, bez halogena, prema: IEC 60670 / IEC 62208. </t>
    </r>
    <r>
      <rPr>
        <b/>
        <sz val="9"/>
        <rFont val="Aktiv Grotesk"/>
        <family val="2"/>
      </rPr>
      <t>U RT se ugrađuje sledeća oprema:</t>
    </r>
  </si>
  <si>
    <t>16A tip B 10kA tropolni</t>
  </si>
  <si>
    <t>16A tip B 10kA 1p</t>
  </si>
  <si>
    <t>10A tip B 10kA 1p</t>
  </si>
  <si>
    <t>komp</t>
  </si>
  <si>
    <t>Kompletan rad i materijal</t>
  </si>
  <si>
    <r>
      <t xml:space="preserve">RT2 - razvodna tabla za 24 modula, 2 reda, 12 modula u jednom redu, sadrži izolirane PE/N sabirnice i pokrove za prazna mjesta, klasa zaštite: II, nazivna struja: 63A, nazivni napon: 400V AC, materijal kade: ABS, materijal vrata: čelični lim, ispitivanje na žarnu nit: 650°C, temperatura okoline: -25° do +60°C, bez halogena, prema: IEC 60670 / IEC 62208. </t>
    </r>
    <r>
      <rPr>
        <b/>
        <sz val="9"/>
        <rFont val="Aktiv Grotesk"/>
        <family val="2"/>
      </rPr>
      <t>U RT se ugrađuje sledeća oprema:</t>
    </r>
  </si>
  <si>
    <t>Novi ormani za smestaj mernih uređaja, u svaki ormas se ugrađuju postojeći merni uređaji i autom.osiguraci od 25A</t>
  </si>
  <si>
    <r>
      <t xml:space="preserve">Nabavka, isporuka i ugradnja instalacije trofaznog priključka kablom PP00-Y 5x4mm², za napajanje ATS i razvod do agregata i pumpe, kabl se polaže ispod maltera ili u instalaciona creva, a delom u zemlji. Plaća se komplet materijal i rad. </t>
    </r>
    <r>
      <rPr>
        <b/>
        <sz val="9"/>
        <color theme="1"/>
        <rFont val="Aktiv Grotesk"/>
        <family val="2"/>
      </rPr>
      <t>(dužinu kablova proveriti na licu mesta)</t>
    </r>
  </si>
  <si>
    <r>
      <t xml:space="preserve">Nabavka, isporuka i ugradnja instalacije trofaznog priključka kablom PP00-Y 3x2,5mm², za napajanje muljne pumpe, kabl se polaže ispod maltera ili u instalaciona creva, a delom u zemlji. Plaća se komplet materijal i rad . </t>
    </r>
    <r>
      <rPr>
        <b/>
        <sz val="9"/>
        <color theme="1"/>
        <rFont val="Aktiv Grotesk"/>
        <family val="2"/>
      </rPr>
      <t>(dužinu kablova proveriti na licu mesta)</t>
    </r>
  </si>
  <si>
    <t>Nabavka, isporuka i ugradnja PЕ cevi Ø40 мм . Pozcija obuhvata iskop rova, polaganje cevi, ubacivanje zemlje u rov i sredjivanje terena - sve komplet</t>
  </si>
  <si>
    <t>Nabavka, isporuka i ugradnja dizel agregata - Dizel električni agregat EnergoGlobal, ECOBOX 35 ili slično. Snaga 24kW / 30kVA, trofazni, autonomije min 6h elektro/automatski/ručni start, aku.baterija, jedna 3f i jedna 1f priključnica, kompletna zaštita i automatika, kontrolni displej, priključak za ATS</t>
  </si>
  <si>
    <t>Nabavka, isporuka i ugradnja ATS uređaja za automatsko pokretanje agregata u slučaju nestanka struje sa mreže. Komplet povezivanje i puštanje u rad. Napomena - dizel agregat i ATS se moraju održavati i redovno servisirati prema uputsvu proizvođača, kako bi se zadržala garancija na proizvod.</t>
  </si>
  <si>
    <r>
      <t>Nabavka, isporuka, ugradnja i povezivanje</t>
    </r>
    <r>
      <rPr>
        <b/>
        <sz val="9"/>
        <color theme="1"/>
        <rFont val="Aktiv Grotesk"/>
        <family val="2"/>
      </rPr>
      <t xml:space="preserve"> instalacije trofaznog priključka kablom 
N2XH-J 5x6mm²</t>
    </r>
    <r>
      <rPr>
        <sz val="9"/>
        <color theme="1"/>
        <rFont val="Aktiv Grotesk"/>
        <family val="2"/>
      </rPr>
      <t>, za vezu od KPK do RT kabl se polaže ispod maltera ili u 
instalaciona creva. Plaća se komplet materijal i rad . ( dužinu kablova proveriti na licu 
mesta)</t>
    </r>
  </si>
  <si>
    <r>
      <t xml:space="preserve">Nabavka, isporuka i ugradnja instalacije trofaznog priključka kablom </t>
    </r>
    <r>
      <rPr>
        <b/>
        <sz val="9"/>
        <color theme="1"/>
        <rFont val="Aktiv Grotesk"/>
        <family val="2"/>
      </rPr>
      <t>N2XH-J 
5x2,5mm²</t>
    </r>
    <r>
      <rPr>
        <sz val="9"/>
        <color theme="1"/>
        <rFont val="Aktiv Grotesk"/>
        <family val="2"/>
      </rPr>
      <t xml:space="preserve">, kabl se polaže ispod maltera ili u instalaciona creva. Plaća se komplet 
materijal i rad . </t>
    </r>
  </si>
  <si>
    <r>
      <t xml:space="preserve">Nabavka, isporuka i ugradnja instalacije monofaznog priključka kablom </t>
    </r>
    <r>
      <rPr>
        <b/>
        <sz val="9"/>
        <color theme="1"/>
        <rFont val="Aktiv Grotesk"/>
        <family val="2"/>
      </rPr>
      <t>N2XH-J 
3x2,5mm²</t>
    </r>
    <r>
      <rPr>
        <sz val="9"/>
        <color theme="1"/>
        <rFont val="Aktiv Grotesk"/>
        <family val="2"/>
      </rPr>
      <t>, kabl se polaže ispod maltera ili u instalaciona creva. Plaća se komplet 
materijal i rad . Prosečna dužina 12m.</t>
    </r>
  </si>
  <si>
    <r>
      <t xml:space="preserve">Nabavka, isporuka i ugradnja instalacije sijaličnog mesta kablom </t>
    </r>
    <r>
      <rPr>
        <b/>
        <sz val="9"/>
        <color theme="1"/>
        <rFont val="Aktiv Grotesk"/>
        <family val="2"/>
      </rPr>
      <t>N2XH-J 3x1,5mm²</t>
    </r>
    <r>
      <rPr>
        <sz val="9"/>
        <color theme="1"/>
        <rFont val="Aktiv Grotesk"/>
        <family val="2"/>
      </rPr>
      <t>, 
kabl se polaže ispod maltera ili u instalaciona creva. Plaća se komplet materijal i rad . 
Prosečna dužina 10m.</t>
    </r>
  </si>
  <si>
    <t xml:space="preserve">Nabavka, isporuka i ugradnja kabla N2XH-J za instalaciju rasvete. Kabl se polaže u 
zid, ili u inst.creva, sa svim potrebnim materijalom za pričvršćivanje i razvod instalacije. 
Plaća se komplet materijal i rad . </t>
  </si>
  <si>
    <t>3.5.1</t>
  </si>
  <si>
    <t>3.5.2</t>
  </si>
  <si>
    <r>
      <t xml:space="preserve">N2XH-J </t>
    </r>
    <r>
      <rPr>
        <b/>
        <sz val="9"/>
        <color theme="1"/>
        <rFont val="Aktiv Grotesk"/>
        <family val="2"/>
      </rPr>
      <t>5x1,5mm²</t>
    </r>
  </si>
  <si>
    <r>
      <t xml:space="preserve"> N2XH-J </t>
    </r>
    <r>
      <rPr>
        <b/>
        <sz val="9"/>
        <color theme="1"/>
        <rFont val="Aktiv Grotesk"/>
        <family val="2"/>
      </rPr>
      <t>4x1,5mm²</t>
    </r>
  </si>
  <si>
    <t>Isporuka i polaganje gibljivih instalacionih creva (fi od 16 do 23 mm). Komplet materijal 
i rad.</t>
  </si>
  <si>
    <t>Isporuka i polaganjegibljivih instalacionih creva (fi od 29 do 50 mm). Komplet materijal i 
rad.</t>
  </si>
  <si>
    <t>NAPOMENA: Kompletna rasveta se pribavlja u skladu sa projektom enterijera i uz saglasnost projektanta i investitora. Pozicije se odnose na kompletno isporučeno, montirano i pušteno u rad.</t>
  </si>
  <si>
    <t>SVETILJKA TIP S1 za montažu na plafon, led izvor svetlosti, min IP 54, za rasvetu u 
toaletima. Komplet nadgradne svetiljke izrađene u LED tehnologiji predviđena za 
montažu na plafon pomoću odgovarajućeg nosača sa Led izvorom svetlosti sledećih 
karakteristika: - 12W, 230V, 50Hz, 2700K, 660Lm</t>
  </si>
  <si>
    <t>SVETILJKA TIP S2 za montažu na plafon, led izvor svetlosti, okrugla. Komplet 
nadgradne svetiljke izrađene u LED tehnologiji predviđena za montažu na plafon 
pomoću odgovarajućeg nosača sa Led izvorom svetlosti sledećih karakteristika: - 
12W, 230V, 50Hz, 2700K, 660Lm.</t>
  </si>
  <si>
    <t xml:space="preserve">SVETILJKA TIP S3 za led osvetljenje, panelna rasveta za kancelarije i prostor za 
decu. Komplet svetiljke izrađene u LED tehnologiji predviđena za montažu na plafon 
pomoću odgovarajućeg nosača sa Led izvorom svetlosti sledećih karakteristika: 18W, 
230V, 50Hz, 1250lm. </t>
  </si>
  <si>
    <t>SVETILJKA TIP S4 za montažu na zid, led izvor svetlosti, rasveta za hodnike i spoljni 
prostor. LED panel predviđen za montažu u plafon pomoću odgovarajućeg nosača sa 
Led izvorom svetlosti sledećih karakteristika: - 15W, 230V, 50Hz.</t>
  </si>
  <si>
    <t>Protivpanična svetiljka sa odgovarajućim piktogramom, autonomije rada 3h, IP21, 
klasa II; tip XL3114-EMEGENCI LIGHT SIDE ARROW, proizvođača "Elmark"- ili 
odgovarajuća;</t>
  </si>
  <si>
    <t>Protivpanična svetiljka sa nužno osvetljenje, autonomije rada 3h, IP65,klasa II; 6500K,tip BBLink 50LED SMD 507L ili slično</t>
  </si>
  <si>
    <t>Nabavka, isporuka i montaža ugradnog modula 2M sastavljene od sledećih elemenata:</t>
  </si>
  <si>
    <t>1 kom - nosač mehanizma 2M</t>
  </si>
  <si>
    <t>1 kom - utičnica 2P+E,2M</t>
  </si>
  <si>
    <t>1 kom - maska 2M</t>
  </si>
  <si>
    <t>1 kom - dozan 2M za montažu u zid</t>
  </si>
  <si>
    <t>Nabavka, isporuka i montaža ugradnog modula 4M sastavljene od sledećih elemenata:</t>
  </si>
  <si>
    <t>2 kom - utičnica 2P+E,2M sa poklopcem</t>
  </si>
  <si>
    <t xml:space="preserve">2 kom - utičnica 2P+E,2M </t>
  </si>
  <si>
    <t>2 kom - utičnica 2P+E,2M, sa poklopcem</t>
  </si>
  <si>
    <t>Nabavka, isporuka i montaža nazidne OG utičnice, za terasu</t>
  </si>
  <si>
    <t>1 kom - utičnica 1L+N+Pe</t>
  </si>
  <si>
    <t>Nabavka, isporuka i montaža nazidne trofazne utičnice</t>
  </si>
  <si>
    <t>1 kom - utičnica 3L+N+Pe</t>
  </si>
  <si>
    <t>Nabavka, isporuka i montaža prekidača 16A, sa indikacijom uključenosti, za kuhinju, 
2M modul</t>
  </si>
  <si>
    <t>1 kom - jednopolni prekidač 1M,16A</t>
  </si>
  <si>
    <t>Nabavka, isporuka i montaža ugradnog modula 6M sastavljene od sledećih elemenata:</t>
  </si>
  <si>
    <t>1 kom - nosač mehanizma 6M</t>
  </si>
  <si>
    <t>3 kom - utičnica 2P+E,2M</t>
  </si>
  <si>
    <t>1 kom - maska 6M</t>
  </si>
  <si>
    <t>1 kom - dozan 6M za montažu u zid</t>
  </si>
  <si>
    <t>Nabavka, isporuka i montaža ugradnog modula 1M za prekidače, sastavljenog od 
sledećih elemenata:</t>
  </si>
  <si>
    <t>1 kom - nosač mehanizma 1M</t>
  </si>
  <si>
    <t>1 kom - jednopolni prekidač 1M</t>
  </si>
  <si>
    <t>1 kom - maska 1M</t>
  </si>
  <si>
    <t>1 kom - dozna fi60 za montažu u zid</t>
  </si>
  <si>
    <t>5.10</t>
  </si>
  <si>
    <t>Nabavka, isporuka i montaža ugradnog modula 1M za prekidače, sastavljenog od 
sledećih elemenata&gt;</t>
  </si>
  <si>
    <t>1 kom - naizmenični prekidač 1M</t>
  </si>
  <si>
    <t>Nabavka, isporuka i montaža ugradnog modula 2M za prekidače, sastavljenog od 
sledećih elemenata</t>
  </si>
  <si>
    <t>2 kom - jednopolni prekidač 1M</t>
  </si>
  <si>
    <t>2 kom - naizmenični prekidač 1M</t>
  </si>
  <si>
    <t>Nabavka, isporuka i montaža ugradnog modula 4M za prekidače, sastavljenog od 
sledećih elemenata</t>
  </si>
  <si>
    <t>1 kom - nosač mehanizma 4M</t>
  </si>
  <si>
    <t>4 kom - naizmenični prekidač 1M</t>
  </si>
  <si>
    <t>4 kom - jednopolni prekidač 1M</t>
  </si>
  <si>
    <t>1 kom - maska 4M</t>
  </si>
  <si>
    <t>Nabavka, isporuka i montaža ugradnog modula 4M za prekidače, sastavljenog od 
sledećih elemenata (za kupatilo)</t>
  </si>
  <si>
    <t>2  kom. - jednopolni prekidač 1M sa indikacijom</t>
  </si>
  <si>
    <t>1 kom - dozna  za montažu u zid</t>
  </si>
  <si>
    <t>Nabavka, isporuka i montaža ugradnog modula 3M za prekidače, sastavljenog od 
sledećih elemenata (za kupatilo)</t>
  </si>
  <si>
    <t>1 kom - nosač mehanizma 3M</t>
  </si>
  <si>
    <t>3 kom. - jednopolni prekidač 1M sa indikacijom</t>
  </si>
  <si>
    <t>Ventilatori za kupatilo</t>
  </si>
  <si>
    <t>Nabavka i ugradnja sitnog nespecificiranog materijala</t>
  </si>
  <si>
    <t>paušal</t>
  </si>
  <si>
    <t xml:space="preserve">Nabavka, isporuka i ugradnja kutje za izjedačenje potencijala PS49. Nabavka, isporuka, ugradnja i povezivanje kabla od RT do šine za izjednačenje 
potencijala, kao i za instalacije izjednacenja potencijala. Pozicija obuhvata i montažni i 
vezni materijal sa izradom suvih kablovskih završetaka presovanjem stopica i 
uvezivanjem krajeva. Obračunava se stvarno položena količina. Komplet materijal i 
rad. </t>
  </si>
  <si>
    <t>N2XH-J 1x16mm²</t>
  </si>
  <si>
    <t>P/F-Y 1x6mm²</t>
  </si>
  <si>
    <t>P/F-Y 1x4mm²</t>
  </si>
  <si>
    <t>Ispitivanje instalacije sa merenjem otpora izolacije, otpora uzemljenja i otpora petlje sa 
izdavanjem službenog Izveštaja o ispitivanju:</t>
  </si>
  <si>
    <t>neprekidnosti PE provodnika</t>
  </si>
  <si>
    <t>otpora izolovanosti kablova jake i slabe struje</t>
  </si>
  <si>
    <t>prelaznog otpora temeljnog uzemljivača</t>
  </si>
  <si>
    <t>otpora galvanskih veza na GSIP</t>
  </si>
  <si>
    <t>otpora galvanskih veza dopunskog izjednačenja potencijala</t>
  </si>
  <si>
    <t>efikasnosti zaštite automatskim isključenjem napajanja</t>
  </si>
  <si>
    <t>otpora petlje kvara</t>
  </si>
  <si>
    <t>vizuelni pregled neprekidnosti gromobranske instalacije</t>
  </si>
  <si>
    <t>Napomena: Ako se pri ispitivanju iskaže neusaglašenost sa odgovarajućim odredbama i propisima, ispitivanja se moraju ponoviti posle ispravljanja uočenih grešaka.</t>
  </si>
  <si>
    <t>komp.</t>
  </si>
  <si>
    <t>Nakon stavljanja izvedenih instalacija u funkciju, Izvođač će dostaviti Investitoru sva 
Uputstva za rukovanje instalacijama i opremom sa obukom Korisnika.
Za sve izvedene radove i ugrađeni materijal koji je sam nabavio za potrebe izvođenja 
ove instalacije Izvođač je dužan dati pismenu garanciju u skladu sa važećim propisima 
i standardima i postojećim ugovornim obavezama.</t>
  </si>
  <si>
    <t>Izrada projektne dokumentacije i investiciono - tehničke dokumentacije</t>
  </si>
  <si>
    <t>(REK) Isporuka i montaža 19" Nazidni orman,monoblock, 15HU, 770/600/395(VxŠxD),
IP20, sa vratima i bravicom na prednjoj strani, demontažnim bočnim stranicama s
bravicom, galvanski povezanim metalnim elementima za potrebe strukturnog
kabliranja, sa šinom za uzemljenje i izjednačavanje potencijala, minimalne nosivosti
100Kg. kompletno opremljenog sa:
- u ovaj rek se montira pasivna oprema i aktivna oprema. (ISO 9001/14001, ANSI/EIA-
310-D-1992, IEC62297-1/2, DIN41414-7, IEC60917-2-1, EN60917-2-1, IEC60529,
EN60529 sertifikovan Schrack Technik DTWA166060 ili odgovarajući)</t>
  </si>
  <si>
    <t>Internet modem i priključak na internet mrežu - zadržavaju se postojeći u oba objekta</t>
  </si>
  <si>
    <t>Mrežni ruter WAN + LAN  - zadržavaju se postojeći u oba objekta</t>
  </si>
  <si>
    <t>Switch 16-port Gigabit 10/100/1000Mb/s, 8 PoE+ portova 802.3af/at do 110W (30W po
portu), desktop/19" rack, PoE Port Priority Function - Overload Arrangement, Eco
energy-efficient, TP-Link TL-SG1016PE ili slično</t>
  </si>
  <si>
    <t>Isporuka i montaža u rek modularnog prespojnog patch panela za SKS sa mestom za
16 oklopljene RJ45 mikorutičnice, visine 1u</t>
  </si>
  <si>
    <t>Isporuka prespojnog kabla RJ45 LED kategorije 6a, 10Gb dužine 1m za prespajanje u
ormanu LS0H</t>
  </si>
  <si>
    <t>Isporuka i montaža oklopljene mikroutičnice cat.6a za montažu u prespojni panel za
SKS</t>
  </si>
  <si>
    <t>Isporuka i montaža u rek fiksne police 19"/1U</t>
  </si>
  <si>
    <t>UPS 2000VA / 1200W , 4 utičnice, postavlja se u REK orman</t>
  </si>
  <si>
    <t>1.10</t>
  </si>
  <si>
    <t>Isporuka i montaža bežične pristupne tačke ACCESS POINT za montažu na plafon.
Wi-Fi 5 (802.11ac), PoE, min 1000Mbps, min.100 korisnika, 1x Gigabit LAN ,
unutrašnje antene.
- Podrška za rad 802.11a/b/g/n/ac klijentima
- Dual-radio 2,4GHz i 5GHz</t>
  </si>
  <si>
    <t>Nabavka , ugradnja kabla S/FTP kablа kat. 6A, Draka tip UC500 S23 4P FRNC -
testiran do 500MHz za 10GbE, bez halogena; Delta / EC, 3P &amp; GHMT sertifikovan ili
sličan</t>
  </si>
  <si>
    <t>Nabavka, montaža i povezivanje modularne utičnice 1M RJ45 cat.6 STP/FTP sa 9
kontakata, podržava 10G base-T standard , tipa Legrand ili slične. Komplet za 2M
modulom za instalaciju u zid.</t>
  </si>
  <si>
    <t>Nabavka i ugradnja rebrastog bužir creva (Ø16/10.7mm)</t>
  </si>
  <si>
    <t>Nabavka i ugradnja rebrastog bužir creva (Ø32/24.2mm)</t>
  </si>
  <si>
    <t>Povezivanje i puštanje u rad kompletne računarske i WiFi mreže</t>
  </si>
  <si>
    <t>Kompletno ispitivanje instalacije u smislu testiranja svih F/FTP linkova za cat.6a prema
važećim protokolima za 6a, dostavljanje listinga merenja, izdavanje atesta i predaja
korisniku.</t>
  </si>
  <si>
    <t>Nakon stavljanja izvedenih instalacija u funkciju, Izvođač će dostaviti Investitoru sva
Uputstva za rukovanje instalacijama i opremom sa obukom Korisnika.
Za sve izvedene radove i ugrađeni materijal koji je sam nabavio za potrebe izvođenja
ove instalacije Izvođač je dužan dati pismenu garanciju u skladu sa važećim propisima
i standardima i postojećim ugovornim obavezama.</t>
  </si>
  <si>
    <t>Izrada projektne dokumentacije i investiciono-tehničke dokumentacije.</t>
  </si>
  <si>
    <t>Mikroprocesorska adresabilna centrala za signalizaciju požara za izgradnju interaktivnog, potpuno redundantnog sistema za dojavu požara, kapaciteta 1 adresabilne petlje, sa maksimalno 250 adresabilnih interaktivnih detektora u petlji.
Centrala treba da sadrži napojnu jedinicu sa akumulatorskim batertijama 2x12V, 9Ah 3a rezervno napajanje sistema minimalno 72 sata u mirnom i 30 minuta u alarmnom režimu u slučaju ispada mrežnog napajanja.
Centrala treba da ima mogućnost da softverski vrši izbor osetljivosti i kriterijuma rada javljača požara ( dim, temepratura ili kombinovano).
Centrala treba da sadrži relejne module sa programabilnim izlazima za potrebe isključenja el.energije, komandovanje klapnama, PP vratima i slično u slučaju pojave požara.
Centrala treba da ima VdS atest i da zadovoljava standard EN 54-2.
Centrala treba da poseduje Potvrdu o usaglašenosti sa zahtevima „Pravilnika o elektromagnetskoj kompatibilnosti“, „ Pravilnika o električnoj opremi namenjenoj za upotrebu u okviru određenih granica napona“ ( Sl.glasnik PS, 13/2010), izdate od strane domaćeg imenovanog tela.
Tip B7-SCP520 Securiton Švajcarska ili slična</t>
  </si>
  <si>
    <t>Interaktivni adresabilni kombinovani detektor požara ( višekriterijumski dimni i temepraturni detektor), koji ujedinjuje prednosti temeperaturne i dimne detekcije u jednom detektoru. Inteligentna logika garantuje pouzdanu dojavu sa najmanjom mogućnošću pojave lažnih alarma, osetljivost  detektora se automatski prilagođava ambijentalnoj temperaturi, sa mogućnošću provere stanja zaprljanosti, sa mogućnošću softverskog podešavanja načina rada ( dimni, temperaturni ili kombinovani), sa ugrađenim izolatorom petlje koji u slučaju kratkog spoja ili prekida petlje omogućava nesmetan rad svih javljača, sa univerzalnim podnožjem za montažu na spušten plafon ili na plafon.
Javljač treba da ima VdS atest i da zadovoьava standard EN 54-7 i EN 54-5.
Javljač treba da poseduje Potvrdu o usaglašenosti sa zahtevima „ Pravilnika o elektromagnetskoj kompatibilnosti
(Sl.glasnik PS, 13/2010), izdatu od strane domaćeg imenovanog tela.
Tip MCD573X/USB501 Securiton Švajcarska ili sličan.
Javljač treba da je softverski programiran da radi kao optički javljač požara predviđen
za montažu na plafon.</t>
  </si>
  <si>
    <r>
      <t xml:space="preserve">Interaktivni adresabilni kombinovani detektor požara ( višekriterijumski dimni i temepraturni detektor), tip </t>
    </r>
    <r>
      <rPr>
        <b/>
        <sz val="9"/>
        <rFont val="Aktiv Grotesk"/>
        <family val="2"/>
      </rPr>
      <t>MCD573X/USB501</t>
    </r>
    <r>
      <rPr>
        <sz val="9"/>
        <rFont val="Aktiv Grotesk"/>
        <family val="2"/>
      </rPr>
      <t xml:space="preserve"> Securiton Švajcarska ili sličan.
Javljač treba da je softverski programiran da radi kao temperaturni javljač požara predviđen za montažu na plafon.</t>
    </r>
  </si>
  <si>
    <r>
      <t xml:space="preserve">Adresabilni ručni javljač požara za unutrašnju montažu,  zaštita  IP24,  sa ugrađenim izolatorom petьlje koji u slučaju kratkog spoja ili prekida petlje omogućava nesmetan rad svih javljača
Tip </t>
    </r>
    <r>
      <rPr>
        <b/>
        <sz val="9"/>
        <rFont val="Aktiv Grotesk"/>
        <family val="2"/>
      </rPr>
      <t>MCP545X -1N/SDI82X</t>
    </r>
    <r>
      <rPr>
        <sz val="9"/>
        <rFont val="Aktiv Grotesk"/>
        <family val="2"/>
      </rPr>
      <t xml:space="preserve"> Securiton Švajcarska
ili sličan.
Javljač treba da zadovoljava standard EN 54- 11 i da poseduje Potvrdu o usaglašenosti sa zahtevima „ Pravilnika o elektromagnetskoj kompatibilnosti ( Sl.glasnik PS, 13/2010), izdatu od strane domaćeg imenovanog tela.</t>
    </r>
  </si>
  <si>
    <t>Konvencionalna alarmna sirena za unutrašnju montažu, sa mogućnošću biranja 32 različita tona, jačine zvuka do 106 dB, potrošnja 4-41mA, napajanje 24V, tip Sonos PSS-0020 Klaxon (Texecom Ltd) V.B.
Sirena poseduje VdS atest i treba da zadovoljava standard EN 54-3 i da poseduje Potvrdu o usaglašenosti sa zahtevima „ Pravilnika o	elektromagnetskoj kompatibilnosti ( Sl.glasnik PS, 13/2010), izdatu od strane domaćeg imenovanog
tela.</t>
  </si>
  <si>
    <t>Telefonski prenosnik alarma za dve govorne poruke, dojava na 12 telefonskih brojeva, 2 ulazne zone, sličan tipu P-Vox sa kutijom za montažu na zid i dodatnom napojnom jedinicom 220VAS/12 VDS, 3 Ah, sa rezervnom
akumulatorskom baterijom 12V, 2,3 Ah.</t>
  </si>
  <si>
    <t>Dodatna napojna jedinica 220VAS/12 VDS, 3 Ah i re3ervna AKU baterija 12V, 2,3 Ah u posebnom ku0ištu 3a montažu na 3id.</t>
  </si>
  <si>
    <t>Isporuka i montaža razvodnog ormana (oznaka u projektu RO-DP.1 i RO-DP.2), metalnog, sa vratima,bravom i ključem, sa dve reglete 10x2 tipa Krone. Orman je za montažu na zid,dimenzija 300x300x150mm, uvod kablova
odozgo.</t>
  </si>
  <si>
    <t xml:space="preserve">Isporuka i montaža bezhalogenog kabla JH (St) H 2x2x0.8mm. Postavlja se u bezhalogenim Flexi cevima delom po NK, delom ispod maltera. </t>
  </si>
  <si>
    <t xml:space="preserve">Isporuka i montaža bezhalogenog, negorivog kabla NHXH FE 180/E30 2x1.5 mm2. Postavlja se u bezhalogenim Flexi cevima delom po NK, delom ispod maltera. </t>
  </si>
  <si>
    <t>Isporuka i montaža bezhalogenog, negorivog kabla NHXH FE 180/E30 3x1.5 mm2. Postavlja se u bezhalogenim Flexi cevima delom po NK, delom ispod maltera.</t>
  </si>
  <si>
    <t xml:space="preserve">Isporuka i montaža kabla N2XH 3x1,5mm2 za napajanje PP centrale sa ormana jake struje. Postavlja se u PVC kanalici. </t>
  </si>
  <si>
    <t xml:space="preserve">Isporuka i montaža kabla TK 39P 5x4x0.8mm, za međusobno povezivanje razvodnih ormana dojave požara RO-DP.1 i RO-DP.2, postavlja se u postojećem kablovskom kanalu. </t>
  </si>
  <si>
    <r>
      <t xml:space="preserve">Isporuka i montaža bezhalogenog creva </t>
    </r>
    <r>
      <rPr>
        <sz val="9"/>
        <color theme="1"/>
        <rFont val="Calibri"/>
        <family val="2"/>
      </rPr>
      <t>Ø</t>
    </r>
    <r>
      <rPr>
        <sz val="9"/>
        <color theme="1"/>
        <rFont val="Aktiv Grotesk"/>
        <family val="2"/>
      </rPr>
      <t>18 mm, postavlja se delom u spuštenom plafonu,delom ispod maltera.</t>
    </r>
  </si>
  <si>
    <t xml:space="preserve">Isporuka i montaža na zid instalacione bezhalogene PVC kanalice 30x20mm, sa poklopcem. </t>
  </si>
  <si>
    <t>Isporuka i montaža sitnog instalacionog materijala (plastične razvodne kutije, obujmice, uvodnice,izolir traka,tiplovi i slično).</t>
  </si>
  <si>
    <t>pauš</t>
  </si>
  <si>
    <t>Montaža i povezivanje postolja automatskih i ručnih javljača požara i sirena</t>
  </si>
  <si>
    <t>Puštanje u rad. Usluga obuhvata:
-Proveru ispravnosti izvedene instalacije i montiranih podnožja,
-	Montažu i povezivanje centrale na mrežu,
-	Ubacivanje javljača u podnožja i obeležavanje,
-	Montažu petlje sa javljačima na centralu,
-	Programiranje centrale, funkcionalno ispitivanje i puštanje u rad,
-	Obuku korisnika u rukovanju,
-	Isporuku dokumentacije ( uputstvo za rukovanje i programiranje, dnevnik uređaja i atesti),
-             Primopredaju i sastavljanje zapisnika o ispravnosti i funkcionalnom ispitivanju.</t>
  </si>
  <si>
    <t>1. DEMONTAŽNI RADOVI</t>
  </si>
  <si>
    <t>Pražnjenje instalacije grejanja</t>
  </si>
  <si>
    <t>Demontaža čeličnih panelnih radijatora u kompletu sa nosačima i radijatorskom armaturom i odlaganje na mesto koje odredi investitor</t>
  </si>
  <si>
    <t>Demontaža čeličnih cevastih radijatora radijatora u kompletu sa nosačima i radijatorskom armaturom i odlaganje na mesto koje odredi investitor</t>
  </si>
  <si>
    <t>Demontaža dela cevne mreže za sedam grejnih koji se ukidaju, prevarivanje mreže na mestu odsecanja i demontaža dela mreže po instrukciji izvođača gradjevinskih radova</t>
  </si>
  <si>
    <t>Demontaža monosplit klima u kompletu sa cevnom mrežom, elektroinstalacijama i nosača klime i odlaganje na mesto koje odredi investitor</t>
  </si>
  <si>
    <t>Odsecanje dela toplovoda, demontaža i odlaganje predizolovanih cevi na mesto koje odredi investitor</t>
  </si>
  <si>
    <t>Pražnjenje toplovoda radi izmeštanja toplovodne šahte i dela cevne mreže</t>
  </si>
  <si>
    <t>2. MONTAŽNI RADOVI - ISPORUKA, UGRADNJA</t>
  </si>
  <si>
    <t>Ugradnja postojećih grejnih tela u skladu sa grafičkom dokumentaciom i povezivanje na postojeću cevnu mrežu</t>
  </si>
  <si>
    <t>Ugradnja postojećih grejnih tela u skladu sa grafičkom dokumentaciom sa dogradnjom cevne mreže</t>
  </si>
  <si>
    <t>Nabavka i ugradnja panelni čeličnih radijatora u kompletu sa nosačima</t>
  </si>
  <si>
    <t>T-22 - 400 x 1400</t>
  </si>
  <si>
    <t>T-22 - 600 x 400</t>
  </si>
  <si>
    <t>T-22 - 600 x 800</t>
  </si>
  <si>
    <t>T-22 - 900 x 400</t>
  </si>
  <si>
    <t>Nabavka i ugradnja pravog termostatskog ventila tip: Caleffi, 1/2''</t>
  </si>
  <si>
    <t>Nabavka i ugradnja pravog radijatorskog navijka tip: Caleffi, 1/2''</t>
  </si>
  <si>
    <t>Crne čelične cevi prema JUS C.B5.225 ili JUS C.B5.221 sa odgovarajućim obujmicama nosačima, tiplovima, holšafovima Predvideti bušenje rupa kroz etaže Cevi se moraju očistiti, minizirati, ofarbati zaštitnom bojom i sa bojom otpornoj na
radnu temperaturu, sledećih dimenzija:</t>
  </si>
  <si>
    <t>Ø 21.3x2.3</t>
  </si>
  <si>
    <t>Ø 26.9x2.3</t>
  </si>
  <si>
    <t>Pomoćni materijal za izradu cevovoda, rozetne, hilzne, klizne i čvrste oslonce i ostalo potrebno za izradu cevovoda, teflon konac, uzima se 50% od stavke cevi</t>
  </si>
  <si>
    <t>%</t>
  </si>
  <si>
    <t>Montaža postojećih monosplit klimasa dopunom freona. Klime pre montaže servisirati i oprati</t>
  </si>
  <si>
    <t>Isporuka i ugradnja monosplit inverter klime u kompletu sa nosačima spoljašnje jedinice.Uz klimu isporučiti i materijal za povezivanje spoljašnje i unutrašnje jedinice kao i crevo za odvod kondezata HISENSE EASY SMART CA35YR03 12000 Btu (6,35/9,52)'</t>
  </si>
  <si>
    <t>Nabavka i ugradnja predizolovanih čeličnih cevi</t>
  </si>
  <si>
    <t>DN50/PE125</t>
  </si>
  <si>
    <t>DN40/PE125</t>
  </si>
  <si>
    <t>Bešavni predizolovani cevni luk sa pur masom u oblozi od PE cevi</t>
  </si>
  <si>
    <t>Ravni zaporni ventil u kompletu sa prirubnicama
kontraprirubnicama i prirubničkim setovima DN50NP6</t>
  </si>
  <si>
    <t>Predizolovane spojnice, čaure od PE visoke gustine sa
termoskupljajućom izoplast trakom, gumicama, čepom i
masom za zaptivanje</t>
  </si>
  <si>
    <t>Ø60.3x2,9/PE110</t>
  </si>
  <si>
    <t>Ø48.3x2,9/PE110</t>
  </si>
  <si>
    <t>PE prolazi kroz zid u kompletu sa 3 gumice</t>
  </si>
  <si>
    <t>3. PRIPREMNO ZAVRŠNI RADOVI</t>
  </si>
  <si>
    <t>Pripremni radovi obuhvataju: upoznavanjem sa projektom, ostalom dokumentacijom i stanjem na objektu otvaranje gradilišta upoređivanjem projekta sa stvarnim stanjem na gradilištu potrebna razmeravanja i usaglašavanja proba na toplo i hladno probni rad predaja instalaije na upotrebu investitoru,… računa se 3 % od (A+B)</t>
  </si>
  <si>
    <t>Ugradnja postojećih grejnih tela u skladu sa grafičkom dokumentacijom i povezivanje na postojeću cevnu mrežu</t>
  </si>
  <si>
    <t>Ugradnja postojećih grejnih tela u skladu sa grafičkom dokumentacijom sa dogradnjom cevne mreže</t>
  </si>
  <si>
    <t>1. SPOLJNO UREĐENJE</t>
  </si>
  <si>
    <t>Iskop postojeće pešačke staze sa slojevima podkonstrukcije, na objektima 3 i 4 sa odvozom materijala i deponovanju ploča za upotrebu na mestu koje odredi investitor. Obračun po m2.</t>
  </si>
  <si>
    <t>Razbijanje betonskih površina stepeništa na objektu 3 sa odvozom šuta van lokacije na gradsku deponiju udaljenu do 5 km. Obračun po m2.</t>
  </si>
  <si>
    <t>m2</t>
  </si>
  <si>
    <t>Kompletna izrada stepeništa sa nabavkom materijala i obradom po dogovoru sa investitorom na oba objekta. Obračun po m2.</t>
  </si>
  <si>
    <t>Iskop za betonske zidove rampi sa odvozom materijala na gradsku deponiju. Tačnost iskopa +/- 5cm. Obračun po m3.</t>
  </si>
  <si>
    <t>m3</t>
  </si>
  <si>
    <t>Šalovanje zidova rampe sa dvostrukom oplatom (sa spoljne strane ide glatka oplata), jednovremeno sa temeljima. Pozicija uključuje kompletnu nabavku materijala. Obračun po m2 .</t>
  </si>
  <si>
    <t>Nabavka i postavljanje armaturne mreže Q 131 u temeljima i zidovima sa betoniranjem natur betonom MB 20. Mreža Q 131 cca 30 m2.
Obračun po m3.</t>
  </si>
  <si>
    <t>Iskop zemlje sa tačnošću +/- 5cm za pešačke staze i trotoare i rampe sa odvozom materijala iz iskopa na gradsku deponiju. Obračun po m3.</t>
  </si>
  <si>
    <t>Izrada posteljice za pešačke staze, trotoare i rampe. Nosivosti 20/30 za zemljane odnosno šljunkovite podloge Obračun po m2.</t>
  </si>
  <si>
    <t>Izrada podloge od peskovitog šljunka za pešake staze, trotoare i rampe sa nabavkom materijala, nosivosti 50MPa. Obračun po m3.</t>
  </si>
  <si>
    <t>Nabavka i postavljanje betonskih sivih ivičnjaka 6 x 20, MB 20, na pešačkim stazama i trotoarima. Obračun po m1.</t>
  </si>
  <si>
    <t>Nabavka i postavljanje vibriranih betonskih ploča debljine 4 cm, oblika i boje po izboru investitora na sloju potrebne frakcije šljunka 4-8 u sloju debljine 6 cm, na pešačkimstazama, trotoarima i rampama. Obračun po m2.</t>
  </si>
  <si>
    <t>Iskop humusa u sloju od 20 cm na trasi protivpožarne saobraćajnice sa odvozom materijala iz iskopa na gradsku deponiju. Obračun po m3.</t>
  </si>
  <si>
    <t>Iskop zemlje na protivpožarnoj saobraćajnici sa odvozom materijala iz iskopa na gradsku deponiju. Iskop prilagoditi dnevnoj izradi posteljice i podloge od peskovitog šljunka. Profili 1-5. Obračun po m3.</t>
  </si>
  <si>
    <t>Izrada posteljice na požarnoj saobraćajnici nosivosti 25/40 MPa za zemljane odnosno šljunkovite podloge. Pozicija obuhvata iskop-nasip 0,05 m3/m2. Dnevna izrada treba da se pokrije podlogom od peskovitog šljunka. Ako ne može da se postigne nosivost podloge, onda nadzor treba da odredi debljinu sloja zamene tla. Obračun po m2.</t>
  </si>
  <si>
    <t>Izrada podloge od peskovitog šljunka na požarnoj saobraćajnici sa nabavkom materijala. Potrebno je postići nosivost sloja 60 Mpa, sa valjanjem odgovarajućim sredstvima. Kvalitet materijala po standardima za tampon. Obračun po m3.</t>
  </si>
  <si>
    <t>Nabavka i postavljanje betonskih sivih ivičnjaka 8 x 20, MB 30, u betonu MB 20 sa potrebnim iskopom na pritivpožarnoj saobraćajnici. Obračun po m1.</t>
  </si>
  <si>
    <t>m1</t>
  </si>
  <si>
    <t>Izrada sloja d=10cm od drobljenog kamena 0- 31,5mm sa nabavkom materijala. Nosivost sloja nakon valjanja 70 MPa. Obračun po m2.</t>
  </si>
  <si>
    <t>Izrada sloja bito nosećeg sloja asfalta 22, d=7cm, sa nabavkom materijala. Spravljanje asfaltne mase mašinski po recepturi instituta. Transport kiperima sa pokrivačima. Ugrađivanje finišerom sa elektronikom. Valjanje statičkim vibro i gumenim valjcima. Transport mase do 175 °C a na mestu ugradnje najmanje 140°C. Ugrađeni asfalt treba da bude na projektovanoj koti, debljini i projektovanom nagibu. Za sve materijale je ppotreban atest.Obračun po m2.</t>
  </si>
  <si>
    <t>Izrada bankina od peskovitog materijala 0-50 mm, sa nabavkom materijala. Nosivost sloja 40 MPa. Obračun po m1.</t>
  </si>
  <si>
    <t>PROJEKAT ARHITEKTURE</t>
  </si>
  <si>
    <t>HIDROTEHNIČKE INSTALACIJE</t>
  </si>
  <si>
    <t>ELEKTROENERGETSKE INSTALACIJE</t>
  </si>
  <si>
    <t>TELEKOMUNIKACIONE INSTALACIJE</t>
  </si>
  <si>
    <t>INSTALACIJA PROTIV POŽARNOG SISTEMA</t>
  </si>
  <si>
    <t>MAŠINSKE INSTALACIJE</t>
  </si>
  <si>
    <t>SPOLJNO UREĐENJE</t>
  </si>
  <si>
    <t>1. PRIPREMNI RADOVI</t>
  </si>
  <si>
    <t>3. BETONSKI RADOVI</t>
  </si>
  <si>
    <t>4. ARMIČARSKI RADOVI</t>
  </si>
  <si>
    <t>Obeležavanje građevinske parcele, regulacionih, nivelacionih i građevinskih linija. Obračun paušalno.</t>
  </si>
  <si>
    <t>pau.</t>
  </si>
  <si>
    <t>Najam, transport i postavljanje tipske mobilne toaletne - WC kabine, kao i održavanje i pražnjenje dva puta nedeljno. Obračun komplet po komadu.</t>
  </si>
  <si>
    <t>Izrada i postavljanje gradilišne table u svemu prema Pravilniku o izgledu, sadržini i mestu postavljanja gradilišne table. Tabla dimenzija 200 x 300 cm. Obračun po komadu</t>
  </si>
  <si>
    <t>Postavljanje znakova obezbeđenja gradilišta. Obračun komplet po komadu</t>
  </si>
  <si>
    <t>Geodetsko snimanje nakon završetka izrade temelja i objekta u konstruktivnom smislu radi slanja u CEOP. Obračun komplet po komadu.</t>
  </si>
  <si>
    <t>Demontaža behaton ploča i ivičnjaka na prilaznim stazama ka objektu radi izrade temeljnih stopa i temeljnih traka objekta. Behaton ploče i ivičnjake pažljivo demontirati i složiti na gradilištu radi ponovne ugradnje. Mesto odlaganja dogovoriti sa investitorom. Obračun po m2.</t>
  </si>
  <si>
    <t>m²</t>
  </si>
  <si>
    <t>2. RADOVI DEMONTAŽE, RADOVI RUŠENJA I ZEMLJANI RADOVI</t>
  </si>
  <si>
    <t>Skidanje sloja humusa u sloju od 15 cm na delu gde se predviđa dogradnja objekta. Skinuti humus rasplanirati po parceli uz konsultaciju sa nadzornim organom ili odvesti na deponiju koju odredi investitor. Obračun po m2.</t>
  </si>
  <si>
    <t>Razbijanje postojeće betonske ploče trotoara na mestima gde se formiraju novi temelji. Debljine 8 cm. Sav šut odvesti na gradsku deponiju udaljenu do 5 km. Obračun po m2.</t>
  </si>
  <si>
    <t>Demontaža unutrašnjih vrata sa štokovima. Dimenzija vrata 70 x 210 cm. Krila vrata i štokove demontirati pažljivo da se ne oštete. Sve predati investitoru i odložiti na mesto koje odredi investitor. Obračun po komadu.</t>
  </si>
  <si>
    <t>Demontaža unutrašnjih vrata sa štokovima. Dimenzija vrata 80 x 210 cm. Krila vrata i štokove demontirati pažljivo da se ne oštete. Sve predati investitoru i odložiti na mesto koje odredi investitor. Obračun po komadu.</t>
  </si>
  <si>
    <t>Demontaža unutrašnjih vrata sa štokovima. Dimenzija vrata 90 x 210 cm. Krila vrata i štokove demontirati pažljivo da se ne oštete. Sve predati investitoru i odložiti na mesto koje odredi investitor. Obračun po komadu.</t>
  </si>
  <si>
    <t>Demontaža spoljnih, ulaznih vrata sa štokovima. Jednokrilna vrata sa fiksnim krilom i nadsvetlom, aluminijumska, delimično zastakljena. Dimenzija vrata 100+65 x 210+70 cm. Vrata demontirati pažljivo da se ne oštete. Sve predati investitoru i odložiti na mesto koje odredi investitor. Obračun po komadu.</t>
  </si>
  <si>
    <t>Demontaža dvokrilnih prozora, dimenzija 140 x 140 cm. Prozore demontirati pažljivo da se ne oštete. Sve predati investitoru i odložiti na mesto koje odredi investitor. Obračun po komadu.</t>
  </si>
  <si>
    <t>Demontaža jednokrilnih prozora, dimenzija 100 x 80 cm. Prozore demontirati pažljivo da se ne oštete. Sve predati investitoru i odložiti na mesto koje odredi investitor. Obračun po komadu.</t>
  </si>
  <si>
    <t>Skidanje podne obloge od parketa u prostorijama 6 i 3 u prizemlju i prostorija 11 na spratu (osnove postojećeg stanja). Pozicija obuhvata i rušenje cementne košuljice ispod parketa. Sav šut odvesti na gradsku deponiju udaljenu do 5 km.Obračun po m2.</t>
  </si>
  <si>
    <t>Skidanje podne obloge od keramike u prostorijama 4 i 5 u prizemlju, na delu trema gde se formira nova prostorija i prostorija 12 i 13 na spratu (osnove postojećeg stanja).Pozicija obuhvata i rušenje cementne košuljice ispod keramike. Sav šut odvesti na gradsku deponiju udaljenu do 5 km.Obračun po m2.</t>
  </si>
  <si>
    <t>Demontaža drvenih otvora za izlaz na tavan, dimenzija 80 x 60 cm. Demontirati pažljivo da se ne oštete. Sve predati investitoru i odložiti na mesto koje odredi investitor. Obračun po komadu.</t>
  </si>
  <si>
    <t>Demontaža olučnih vertikala od pocinkovanog lima. Demontirati pažljivo da se ne oštete. Sve odložiti na mesto koje odredi investitor. Obračun po m1.</t>
  </si>
  <si>
    <t>Demontaža olučnih horizontala od pocinkovanog lima na delu krovnih ravni gde se radi korekcija krovnih ravni radi formiranja ravnih krovova dograđenih delova objekta. Demontirati pažljivo da se ne oštete. Sve odložiti na mesto koje odredi investitor. Horizontale se ponovno ugrađuju ! Obračun po m1.</t>
  </si>
  <si>
    <t>Demontaža krovnog pokrivača od crepa na delu krovnih ravni gde se radi korekcija krovnih ravni radi formiranja ravnih krovova dograđenih delova objekta. Demontirati pažljivo da se crepovi ne polome. Sve odložiti na mesto koje odredi investitor. Crep se ponovno ugrađuju ! Obračun po m2.</t>
  </si>
  <si>
    <t>Korekcija dužine postojećih rogova krovne konstrukcije iznad sprata (skraćivanje rogova prema projektu, cca 70 cm) na delu krovnih ravni gde se radi korekcija krovnih ravni radi formiranja ravnih krovova dograđenih delova objekta. Sa rogovima korigovati i krovnu letvu za nošenje crepa. Sav šut odvesti na gradsku deponiju. Obračun po m2.</t>
  </si>
  <si>
    <t>Demontaža krovnog pokrivača od crepa i krovne konstrukcije trema u prizemlju, na delu gde se formira nova AB ploča. Demontirati pažljivo da se crepovi ne polome. Sve odložiti na mesto koje odredi investitor. Crep i krovna građa se ponovno ugrađuju ! Obračun po m2.</t>
  </si>
  <si>
    <t>Demontaža fasadne obloge od stiropora debljine 8 cm, na delu objekta gde se formira ekonomsko stepenište. Sav šut odvesti na gradsku depniju udaljenu do 5 km. Obračun po m2.</t>
  </si>
  <si>
    <t>Rušenje unutrašnjih zidova u prizemlju i na spratu objekta u zoni dilatacije (20+5+20 cm) radi formiranja novih otvora. Rušenju pristupiti uz potrebno obezbeđenje jer se radi o nosećim zidovima, uz obaveštenje i odobrenje nadzornog organa. Sav šut odvesti na gradsku deponiju udaljenu do 5 km. Obračun po m3 srušenih zidova.</t>
  </si>
  <si>
    <r>
      <t>m</t>
    </r>
    <r>
      <rPr>
        <sz val="9"/>
        <color theme="1"/>
        <rFont val="Calibri"/>
        <family val="2"/>
      </rPr>
      <t>³</t>
    </r>
  </si>
  <si>
    <t>Probijanje otvora u fasadnom zidu na mestu gde se formira novi otvor za prozor prizemlja. Fasadni zid debljine 20+8 cm. Sav šut odvesti na gradsku deponiju udaljenu do 5 km. Obračun po m3 srušenih zidova.</t>
  </si>
  <si>
    <t>Rušenje parapeta u fasadnom zidu na mestu gde se formiraju nova vrata u prizemlju objekta. Fasadni zid debljine 20+8 cm. Sav šut odvesti na gradsku deponiju udaljenu do 5 km. Obračun po m3 srušenih zidova.</t>
  </si>
  <si>
    <t>Probijanje otvora u fasadnom zidu na mestu gde se formira novi otvor za vrata u prizemlju objekta. Fasadni zid debljine 20+8 cm. Sav šut odvesti na gradsku deponiju udaljenu do 5 km. Obračun po m3 srušenih zidova.</t>
  </si>
  <si>
    <t>Rušenje parapeta u fasadnom zidu na mestu gde se formiraju nova vrata na spratu objekta. Fasadni zid debljine 20+8 cm. Sav šut odvesti na gradsku deponiju udaljenu do 5 km. Obračun po m3 srušenih zidova.</t>
  </si>
  <si>
    <t>Rušenje dela parapeta i fasadnog zida na mestu gde se formiraju nova vrata. Fasadni zid debljine 20+8 cm. Sav šut odvesti na gradsku deponiju udaljenu do 5 km. Obračun po m3 srušenih zidova.</t>
  </si>
  <si>
    <t>Probijanje otvora u fasadnom zidu na mestu gde se formira novi otvor za vrata na spratu objekta. Fasadni zid debljine 20+8 cm. Sav šut odvesti na gradsku deponiju udaljenu do 5 km. Obračun po m3 srušenih zidova.</t>
  </si>
  <si>
    <t>Rušenje prilaznog stepeništa trema. Sav šut odvesti na gradsku deponiju udaljenu do 5 km. Obračun po m3.</t>
  </si>
  <si>
    <t>Rušenje unutrašnjeg AB stepeništa. Pre rušenja demontirati gazišta od drveta i demontirati ogradu na spratu. Rušiti tako da se na oštete površine prizemlja i sprata. Sav beton i armaturu koji se dobiju rušenjem odvesti na gradsku deponiju udaljenu do 5 km. Obračun po m2.</t>
  </si>
  <si>
    <t>Rušenje pregradnih zidova sanitarnih čvorova u prizemlju i na spratu objekta. Zidovi debljine 12 cm. Rušiti sa zidnom keramikom - nije predviđena posebna pozicija skidanja zidne keramike. Sav šut odvesti na gradsku deponiju udaljenu do 5 km. Obračun po m2 srušenih zidova.</t>
  </si>
  <si>
    <t>Šlicovanje zidova radi formiranja otvora u zidovima za čeličnu konstrukciju, u svemu prema projektima konstrukcije i arhitekture. Sav šut odvesti na gradsku deponiju udaljenu do 5 km. Obračun po m1 šlicovanih zidova.</t>
  </si>
  <si>
    <t>Nabavka i nasipanje šljunka ispod temeljnih traka i temeljnih stopa objekta. Debljine 10 cm. Tamponski sloj šljunka nasuti u dva sloja, nabiti i fino isplanirati sa tolerancijom po visini +/- 1 cm. Obračun po m2 nabijenog šljunka.</t>
  </si>
  <si>
    <t>Nabavka i nasipanje šljunka između izbetoniranih temeljnih traka dograđenih delova objekta. Tamponski sloj šljunka nasuti u slojevima, nabiti i fino isplanirati sa tolerancijom po visini +/- 1 cm. Obračun po m3 nabijenog šljunka.</t>
  </si>
  <si>
    <t>Betoniranje AB nadprozornika i nadvratnika malog preseka, betonom marke MB 30, u potrebnoj trostranoj oplati. Obračun po m3 sa oplatom bez armature.</t>
  </si>
  <si>
    <t>Izrada AB šahte na trasi toplovoda. Zidovi šahte debljine 10 cm, armirani armaturnom mrežom Q 131 u potrebnoj oplati. Svetle dimenzije okna 1.0 x 1.0 x 1.2 m. Donju ploču izbetonirati u sloju debljine 10 cm. U gornjoj ploči ostaviti otvor za ugradnju šaht poklopca (iskoristiti poklopac sa stare šahte koja se ukida). Obračun po komadu sa oplatom,potrebnom armaturom, betonom i iskopom.</t>
  </si>
  <si>
    <t>Nabavka, mašinsko ispravljanje, sečenje, savijanje i ručna montaža rebrastog i glatkog gvožđa za nadvratnike i nadprozornike. RA 400/500 (JUS C.K6.020), MAG 500/560 (JUS U.M1.091), GA 240/360, (JUS C.K6 120). Obračun po kilogramu.</t>
  </si>
  <si>
    <t>kg</t>
  </si>
  <si>
    <t>5. ZIDARSKI RADOVI</t>
  </si>
  <si>
    <t>Zidanje spoljnih - fasadnih zidova prizemlja, sprata i atika od keramičkih giter blokova debljine 20 cm. Zidove raditi u produžnom malteru razmere 1:2:6. Prilikom zidanja voditi računa da ne dođe do curenja maltera. U cenu ulazi i pomoćna skela. Obračun po m3 izvedenog zida - zidanje zida od giter bloka debljine 20 cm. Otvori se odbijaju. Pre početka zidanja zidova prizemlja izvesti sloj hidroizolacije koristeći prvo premaz Bitulitom a zatim zavariti traku Kondora 3. Izolacija se izvodi u širini od 50 cm.</t>
  </si>
  <si>
    <t>Zidanje unutrašnjih zidova od YTONGA debljine 12 cm. Zidove raditi na sloju YTONG maltera (prvi red formirati na sloju produžnog maltera). Prilikom zidanja voditi računa da ne dođe do curenja maltera. U visini nadvratnika po čitavoj dužini zidova uraditi horizontalni serklaž dimenzija 12 x 20 cm, armiran +/-2R12, uzengije Ø6/20. U cenu ulazi i pomoćna skela. Obračun po m2 izvedenog zida, sa serklažem. Otvori se odbijaju.</t>
  </si>
  <si>
    <t>Izrada armirane cementne košuljice na mestima skinutih podnih obloga, debljine 5 cm. Cementnu košuljicu završno isperdašiti i pripremiti za lepljenje keramičkih pločica Podlogu za košuljicu, pre nanošenja košuljice, očistiti. Malter za košuljicu spraviti sa prosejanim šljunkom "jedinicom", razmere 1:3. Armirati je mrežom Ø 6 mm, sa okcima 15/15 cm, postavljenom u sredini sloja. Košuljicu negovati dok ne očvrsne. Obračun po m2 košuljice.</t>
  </si>
  <si>
    <t>Izrada armirane cementne košuljice, nove podne površine dograđenih delova, debljine 4 cm. Cementnu košuljicu završno isperdašiti i pripremiti za lepljenje keramičkih pločica ili itisona. Podlogu za košuljicu, pre nanošenja košuljice, očistiti. Malter za košuljicu spraviti sa prosejanim šljunkom "jedinicom", razmere 1:3. Armirati je mrežom Ø 6 mm, sa okcima 15/15 cm, postavljenom u sredini sloja. Košuljicu negovati dok ne očvrsne. Obračun po m2 košuljice.</t>
  </si>
  <si>
    <t>Mašinsko malterisanje ozidnih površina objekta. Zidne površine ozidane giter blokovima.
Mašinskim krečno cementnim malterom, u debljini sloja do 15 mm. Pre malterisanje sve površine zidova je potrebno odprašiti i naneti podlogu kojom se ostvaruje kontakt zidova sa slojem maltera.
Obračun po m2 omalterisane površine.</t>
  </si>
  <si>
    <t>Mašinsko malterisanje ozidnih površina objekta. Zidne površine ozidane YTONGOM.
Mašinskim krečno cementnim malterom, u debljini sloja do 15 mm. Pre malterisanje sve površine zidova je potrebno odprašiti i naneti podlogu kojom se ostvaruje kontakt zidova sa slojem maltera.
Obračun po m2 omalterisane površine.</t>
  </si>
  <si>
    <t>Mašinsko malterisanje novih plafonskih površina objekta. Mašinskim krečno cementnim malterom, u debljini sloja do 15 mm. Pre malterisanje sve površine je potrebno odprašiti i naneti podlogu kojom se ostvaruje kontakt betona sa slojem maltera.
Obračun po m2 omalterisane površine.</t>
  </si>
  <si>
    <t>Mašinsko malterisanje zidnih površina na delu gde je potrebno izvršiti popravke maltera radi prethodnih rušenja zidova. Mašinskim krečno cementnim malterom, u debljini sloja do 15 mm. Pre malterisanje sve površine zidova je potrebno odprašiti i naneti podlogu kojom se ostvaruje kontakt zidova sa slojem maltera. Obračun po m2 omalterisane površine.</t>
  </si>
  <si>
    <t>Obrada špaletni oko novih otvora vrata i prozora. Mašinskim krečno cementnim malterom, u debljini sloja do 15 mm. Pre malterisanje sve površine zidova je potrebno odprašiti i naneti podlogu kojom se ostvaruje kontakt zidova sa slojem maltera. Obračun po m1 omalterisane površine.</t>
  </si>
  <si>
    <t>6. HIDROIZOLATERSKI RADOVI</t>
  </si>
  <si>
    <t>Nabavka materijala i izrada horizontalne hidroizolacije ispod novih zidova prizemlja - dograđeni delovi objekta. Hidroizolaciju izvesti od hidroizolacione trake KONDOR 4 i prethodno nanešenog premaza BITULITOM A. Širina traka 50 cm, tako da se može uraditi pravilna veza sa hidroizolacijom ostalih podnih površina koja se radi kasnije. Hidroizolaciju izvesti na sledeći način: očistiti površinu od šuta i prašine, premazati površinu BITULITOM A u širini potrebnoj za varenje KONDOR 4 trake, varenjem spojiti KONDOR 4 trake sa površinom premazanom BITULITOM A. Izolaciju izvesti preko AB temelja, na mestima gde se formiraju zidani zidovi ,AB zidovi i na mestima AB stubova i vertikalnih serklaža. Polaganje hidroizolacije u svemu prema uputstvu proizvođača. Obračun po m1 postavljene hidroizolacije.</t>
  </si>
  <si>
    <t>Nabavka materijala i izrada horizontalne hidroizolacije na podovima prizemlja - dograđeni delovi objekta i prostorije gde se radila nova kanalizacija ili drugi prodori instalacija. Hidroizolaciju izvesti od hidroizolacione trake KONDOR 4 i prethodno nanešenog premaza BITULITOM A. Izvesti pravilnu vezu sa prethodno izvedenom hidroizolacijom ispod zidova. Preklop traka minimum 10 cm. Hidroizolaciju izvesti na sledeći način: očistiti površinu od šuta i prašine, premazati površinu BITULITOM A , varenjem spojiti KONDOR 4 trake sa površinom premazanom BITULITOM A. Polaganje hidroizolacije u svemu prema uputstvu proizvođača. Obračun po m2 postavljene hidroizolacije.</t>
  </si>
  <si>
    <t>Nabavka materijala i izrada horizontalne hidroizolacije na podovima sprata objekta - sanitarni čvorovi.
Hidroizolaciju izvesti od hidroizolacione trake KONDOR 4 i prethodno nanešenog premaza BITULITOM A. Izvesti pravilnu vezu sa prethodno izvedenom hidroizolacijom ispod zidova. Preklop traka minimum 10 cm. Hidroizolaciju izvesti na sledeći način: očistiti površinu od šuta i prašine, premazati površinu BITULITOM A , varenjem spojiti KONDOR 4 trake sa površinom premazanom BITULITOM A. Polaganje hidroizolacije u svemu prema uputstvu proizvođača.
Obračun po m2 postavljene hidroizolacije.</t>
  </si>
  <si>
    <t>SVEGA 6:</t>
  </si>
  <si>
    <t>7. TERMOIZOLATERSKI RADOVI</t>
  </si>
  <si>
    <t>Nabavka materijala i izrada termoizolacije na podovima prizemlja objekta - tip termoizolacije URSA XPS N-III-I, debljine 4 cm. Termoizolacija se izvodi preko izvedenog sloja hidroizolacije. Pre postavljanja tabli termoizolacije obavezno postaviti jedan sloj PE folije koji razdvaja te dve izolacije (preklop folije 15 cm).
Nakon postavljenih ploča termoizolacije ponovo preko njih postavit jedan sloj PE folije (preklop folije 15 cm) kao zaštitu izvedene termoizolacije i sloj koji odvaja termoizolaciju od cementne košuljice. Obračun po m2 postavljene termoizolacije i dva sloja PE folije.</t>
  </si>
  <si>
    <t>Nabavka materijala i izrada termoizolacije (zvučne izolacije) na podovima sprata objekta - koriste se ploče od kamene mineralne vune, naturboard standard, proizvođača KNAUF, debljine 3 cm. Koeficijent toplotne provodljivosti 0,036 W/mK. Nakon postavljenih ploča termoizolacije preko njih postavit jedan sloj PE folije (preklop folije 15 cm) kao zaštitu izvedene termoizolacije i sloj koji odvaja termoizolaciju od cementne košuljice. Po obimu prostorije, na zidove, potrebno je pre postavljanja tabli termoizolacije postaviti traku REHAU ivične izolacije, kako bi se cementne košuljice izvele kao plivajući pod. Obračun po m2 postavljene termoizolacije, jednog sloja PE folije i ivične REHAU trake.</t>
  </si>
  <si>
    <t>Nabavka materijala i izrada sloja termoizolacije (zvučne izolacije) u delu gde je urađena čelična konstrukcija koja je zatvorila otvor starog unutrašnjeg stepeništa.
Izolaciju postaviti između čeličnih profila. Termoizolacija se izvodi pre izvođenja spuštenog plafona od GK ploča. Za termoizolaciju koristiti tvrdo presovanu kamenu vunu d=10 cm, ROCKWOOL FRONTROCK MAX E, sa potrebnim lepkom. Obračun po m2 postavljene termoizolacije sa upotrebom pomoćne skele.</t>
  </si>
  <si>
    <t>8. LAKI PREGRADNI ZIDOVI I SPUŠTENI PLAFONI</t>
  </si>
  <si>
    <t>Izrada plafona u prizemlju objekta od impregriranih vlagootpornih gips kartonskih ploča GKBI d=12,5 mm. Jedna tabla preko metalne potkonstrukcije, na mestu gde se zatvara raniji stepenišni prostor. Kota spuštenog plafona definisana projektom. Obračun po m2 ugrađenog plafona, sa bandažiranjem spojeva i upotrebom pomoćne skele.</t>
  </si>
  <si>
    <t>9. KERAMIČARSKI RADOVI</t>
  </si>
  <si>
    <t>Popločavanje podova prizemlja :ulaznog hola (01), garderoba (02 ; 10), mokrog čvora (04 ; 09),
predprostora (06), WC (07), stepeništa (13), ostava
(17) keramičkim pločicama, na sloju građevinskog lepka sa pres fugom. Pozicijom obuhvaćeno i fugovanje za predviđenim masama i ugradnja sokle visine 10 cm (sokla od podne keramike). Izbor keramike, dimenzija keramike i način postavljanja u svemu prema zahtevu investitora i uz saglasnost nadzornog organa. Obračun po m2 ugrađene keramike, za sve radove iz opisa pozicije.</t>
  </si>
  <si>
    <t>Popločavanje podova sprata :hol (01 ; 13), garderoba (02 ; 08 ; 12), mokrog čvora (04 ; 11), hodnik (05), predprostora (06), WC (07), keramičkim pločicama, na sloju građevinskog lepka sa pres fugom. Pozicijom obuhvaćeno i fugovanje za predviđenim masama i ugradnja sokle visine 10 cm (sokla od podne keramike). Izbor keramike, dimenzija keramike i način postavljanja u svemu prema zahtevu investitora i uz saglasnost nadzornog organa. Obračun po m2 ugrađene keramike, za sve radove iz opisa pozicije.</t>
  </si>
  <si>
    <t>Popravke podnih površina tremova keramikom za postavljanje na otvorenim prostorima (protuklizna) dezena i dimenzija sličnih postojećoj keramici - u dogovoru sa investitorom i nadzorom. Pozicijom obuhvaćeno i fugovanje za predviđenim masama. Obračun po m2 ugrađene keramike, za sve radove iz opisa pozicije.</t>
  </si>
  <si>
    <t>Popločavanje podova ulaznog stepeništa protukliznom keramikom u svemu prema zahtevu investitora (dimenzije i dezen). Pozicijom obuhvaćeno i fugovanje za predviđenim masama kao i ugradnja keramičke sokle od iste keramike visine 10 cm. Obračun po m2 ugrađene keramike, za sve radove iz opisa pozicije.</t>
  </si>
  <si>
    <t>Popločavanje poda terase na spratu objekta i trema
(14) u prizemlju objekta protukliznom keramikom u svemu prema zahtevu investitora (dimenzije i dezen). Pozicijom obuhvaćeno i fugovanje za predviđenim masama kao i ugradnja keramičke sokle od iste keramike visine 10 cm. Obračun po m2 ugrađene keramike, za sve radove iz opisa pozicije.</t>
  </si>
  <si>
    <t>Oblaganje zidnih površina sanitarnih čvorova za decu. Koristiti zidnu keramiku I klase, dimenzija i dezena u svemu prema zahtevu investitora. Pre postavljanja zidne keramike sve zidne površine premazati odgovarajućom podlogom. Keramika se postavlja na sloj građevinskog lepka sa fugom širine 3 mm. Sve otvorene i zatvorene uglove obraditi lajsnama. Zidovi se oblažu u svojoj čitavoj visini. Pozicijom obuhvaćeno i fugovanje za predviđenim masama. Obračun po m2 ugrađene keramike, za sve radove iz opisa pozicije.</t>
  </si>
  <si>
    <t>Oblaganje zidnih površina sanitarnih čvorova i garderobe za zaposlene. Koristiti zidnu keramiku I klase, dimenzija i dezena u svemu projektu enterijera i zahtevu investitora. Pre postavljanja zidne keramike sve zidne površine premazati odgovarajućom podlogom. Keramika se postavlja na sloj građevinskog lepka sa fugom širine 3 mm. Sve otvorene i zatvorene uglove obraditi lajsnama. Zidovi se oblažu u svojoj čitavoj visini. Pozicijom obuhvaćeno i fugovanje za predviđenim masama. Obračun po m2 ugrađene keramike, za sve radove iz opisa pozicije.</t>
  </si>
  <si>
    <t>Oblaganje zidnih površina kuhinje. Koristiti zidnu keramiku I klase, dimenzija i dezena u svemu projektu enterijera i zahtevu investitora. Pre postavljanja zidne keramike sve zidne površine od GKBI ploča premazati odgovarajućom podlogom. Keramika se postavlja na sloj građevinskog lepka sa fugom širine 3 mm. Sve otvorene i zatvorene uglove obraditi lajsnama. Zidovi se oblažu u svojoj čitavoj visini. Pozicijom obuhvaćeno i fugovanje kiselootpornom masom za fugovanje.
Obračun po m2 ugrađene površine, za sve radove iz opisa pozicije.</t>
  </si>
  <si>
    <t>SVEGA 9:</t>
  </si>
  <si>
    <t>10. PODOPOLAGAČKI RADOVI</t>
  </si>
  <si>
    <t xml:space="preserve">Nabavka i transport materijala i ugradnja luksuznih vinil
ploča (LVT) sa oborenim ivicama , debljine ≥2,50 mm sa poliuretanskom zaštitom sa keramičkim česticama koja omogućava izuzetnu otpornost na habanje, ogrebotine i abraziju, i omogućava ređe održavanje tokom životnog veka proizvoda. Podna obloga treba da ispunjava sledeće minimalne tehničke zahteve:
-	klasa upotrebe: ≥33 komercijalna/42 industrijska prema EN ISO 10582
-	debljina habajućeg sloja: ≥0,55 mm
-	težina: ≥4051 gr/m2
-	sporogorivost: Bfl-s1 prema EN ISO 13501-1
-	antistatičnost: &lt;2kV prema EN 1815
-	koeficijent zaostalog ulegnuća: ≤0,1 mm prema EN 433 / ISO 24343-1
-	otpornost na hemikalije: u skladu sa zahtevima EN 423 / ISO 26987
-	otpornost na abraziju: Fv≤2.0mm3/100r prema EN 660-2
-	protivkliznost: ≥R10 prema DIN 51130 ≥0,30 prema EN 13893
-	zvučna izolacija udarac: ΔLw ≥2 dB prema ISO 717-2
-	zvučan izolacija hod: Ln,walk,A= 83.6 dB prema EN 16205
-	postojanost boja: ≥ 6 prema ISO 105-B02
-	termička provodljivost: ≥0.01745 m²K/W na 10°C prema EN 12667
-	emisija formaldehida: ≤0.124mg/m3klasa E1 po EN 717-1
-	pogodan za upotrebu stolica sa točkićima: Castor Chair Test po ISO 4918, posle 25,000 ciklusa nema odvajanja slojeva
Podna obloga se postavlja na postojeću podnu oblogu od parketa i na prethodno pripremljenu i izravnatu cementnu kosuljicu na delovima gde se vrši popravka zbog rušenja zidova (max. vlažnost 2% CCM metod). Ukrajanje podne obloge na suvo, lepljenje na pod specijalnim disperzivnim ekološkim lepkom za luksuzne vinil ploče u kvalitetu Mapei Ultrabond Eco 4 LVT ili ekvivalentno. Kvalitet i vrsta podne obloge u klasi "Aspecta One" ili ekvivalentan proizvod drugog proizvođača. (Ponuđač je obavezan da uz ponudu dostavi i tehnički list i sertifikate kao dokaz da tehničke karakteristike ponuđenog proizvoda odgovaraju tehničkom zahtevu).
Obračun po m2 izvedene površine poda.	</t>
  </si>
  <si>
    <t>Nabavka i transport materijala i montaža lajsni od videlita otpornih na vlagu i udarce sa mogućnošću naknadnog farbanja. Lajsne dimenzije 17x80mm. Lajsne se pričvršćuju na zid odgovarajućim ekološkim lepkom u kvalitetu Mapei Ultrabond Super Grip ili ekvivalentno. Sav potreban materijal (nabavka i transport) obezbeđuje izvođač radova.
Obračun radova po m1.</t>
  </si>
  <si>
    <t>SVEGA 10:</t>
  </si>
  <si>
    <t>11. MOLERSKI RADOVI</t>
  </si>
  <si>
    <t>Bojenje omalterisanih zidnih površina u prizemlju i na spratu. Bojiti poludisperzivnim bojama, dok se ne dobije ujednačena boja, sa prethodnim gletovanjem u dve ruke. Sa obaveznom ugradnjom ugaonih zaštitnih profila kod svih otvorenih uglova. Odabir boje i RAL-a u svemu prema zahtevu investitora i projektu enterijera. Obračun po m2 sa upotrebom pomoćne skele.</t>
  </si>
  <si>
    <t>Bojenje plafona od gips kartonskih ploča u prizemlju objekta. Bojiti poludisperzivnim bojama, dok se ne dobije ujednačena boja, sa prethodnim gletovanjem u dve ruke. Plafonske površine od gips kartonskih ploča pre molerskih radova premazati temeljnim premazom na bazi sintetičkih smola u vodenoj disperziji - PRIMER G proizvođača MAPEI ili slično. Sa obaveznom ugradnjom ugaonih zaštitnih profila kod svih otvorenih uglova - u slučaju kaskada kod plafona. Odabir boje i RAL-a u svemu prema zahtevu investitora i projektu enterijera. Obračun po m2 sa upotrebom pomoćne skele.</t>
  </si>
  <si>
    <t>Bojenje omalterisanih plafona u prizemlju i na spratu objekta (ili betonskih površina ako se plafoni ne malterišu). Bojiti poludisperzivnim bojama, dok se ne dobije ujednačena boja, sa prethodnim gletovanjem u dve ruke. Plafonske površine pre molerskih radova premazati temeljnim premazom na bazi sintetičkih smola u vodenoj disperziji - PRIMER G proizvođača MAPEI ili slično. Sa obaveznom ugradnjom ugaonih zaštitnih profila kod svih otvorenih uglova - u slučaju kaskada kod plafona. Odabir boje i RAL-a u svemu prema zahtevu investitora i projektu enterijera.
Obračun po m2 sa upotrebom pomoćne skele.</t>
  </si>
  <si>
    <t>SVEGA 11:</t>
  </si>
  <si>
    <t>12. ALUMINIJUMSKA BRAVARIJA</t>
  </si>
  <si>
    <t>Nabavka materijala, izrada i ugradnja dvokrilnih vrata od aluminijumskih profila sa termoprekidom, višekomorni sistem,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50+90 x 240 cm, sa podelama kao u šemi aluminijumske bravarije. Vrata opremljena sa svim potrebnim okovom i cilindar bravom. U svemu prema šemi bravarije (1).
Sve mere proveriti na licu mesta. Obračun po komadu</t>
  </si>
  <si>
    <t>Nabavka materijala, izrada i ugradnja dvokrilnog prozora od aluminijumskih profila sa termoprekidom, plastificran u RAL- 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prozora: 60 x 360 cm, sa podelama kao u šemi aluminijumske bravarije, otvaranje kao u šemi. rozor opremljen sa svim potrebnim okovom, gumama, zaptivkama, unutrašnjom daskom i limenom okapnicom. U svemu prema šemi bravarije (2).
Sve mere proveriti na licu mesta. Obračun po komadu</t>
  </si>
  <si>
    <t>Nabavka materijala, izrada i ugradnja fiksnog prozora, kružnog oblika,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ø150 cm. U svemu prema šemi bravarije (3). Obavezna limena okapnica sa spoljne strane, dimenzija u dogovoru sa projektantom i nadzorom.
Sve mere proveriti na licu mesta. Obračun po komadu</t>
  </si>
  <si>
    <t>Nabavka materijala, izrada i ugradnja dvokrilnog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140 x 140 cm. Prozor opemljen sa svim potrebnim okovom - po dve šarke na krilo, ručicom za otvaranje, gumama, zaptivkama, unutrašnjom daskom i limenom okapnicom. U svemu prema šemi bravarije (4).
Sve mere proveriti na licu mesta. Obračun po komadu</t>
  </si>
  <si>
    <t>Nabavka materijala, izrada i ugradnja dvokrilnog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164 x 140 cm. Prozor opemljen sa svim potrebnim okovom - po dve šarke na krilo, ručicom za otvaranje, gumama, zaptivkama, unutrašnjom daskom i limenom okapnicom. U svemu prema šemi bravarije (5).
Sve mere proveriti na licu mesta. Obračun po komadu</t>
  </si>
  <si>
    <t>Nabavka materijala, izrada i ugradnja jednokrilnih vrata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Vrata opremljena sa svim potrebnim okovom, tri šarke na krilo, rukohvatima, gumama, zaptivkama. Dimenzije : 90 x 230 cm.
U svemu prema šemi bravarije (6). Sve mere proveriti na licu mesta. Obračun po komadu</t>
  </si>
  <si>
    <t>Nabavka materijala, izrada i ugradnja jednokrilnog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57.5 x 180 cm (5 kom) i 60 x 180 cm (2 kom).Prozor opremljen sa svim potrebnim okovom, tri šarke na krilo, ručicom za otvaranje, gumama, zaptivkama, unutrašnjom daskom i limenom okapnicom.
U svemu prema šemi bravarije (7). Sve mere proveriti na licu mesta. Obračun po komadu</t>
  </si>
  <si>
    <t>Nabavka materijala, izrada i ugradnja jednokrilnog prozora, povezanog na PP centralu radi odimljavanja stepenišnog prostora.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57.5 x 180 cm (1 komad) i 60 x 180 cm (1 komad).Prozor opremljen sa svim potrebnim okovom, tri šarke na krilo, ručicom za otvaranje, gumama, zaptivkama, vezom sa PP centralom, unutrašnjom daskom i limenom okapnicom.
U svemu prema šemi bravarije (7 prim). Sve mere proveriti na licu mesta.
Obračun po komadudu</t>
  </si>
  <si>
    <t>Nabavka materijala, izrada i ugradnja jednokrilnog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Jednokrilni prozor dimenzija 90 x 220 cm, opremljena sa svim potrebnim okovom, tri šarke na krilo, ručicom za otvaranje, gumama, zaptivkama, unutrašnjom daskom i limenom okapnicom.
U svemu prema šemi bravarije (8). Sve mere proveriti na licu mesta. Obračun po komadu</t>
  </si>
  <si>
    <t>Izrada i ugradnja unutrašnje pregrade sa vratima u sanitarnom čvoru, od aluminijumskih pofila bez termo prekida, plastificiran u boji po RAL-u prema zahtevu investitora. Dimenzija 90x220 cm. Ispuna od aluminijumskog panela u boji kao profili. Vrata opremljena sa svim potrebnim okovom, rukohvatom, gumama i zaptivkama. Otvaranje krila oko vertikalne ose. U svemu prema šemi bravarije (20). Sve mere proveriti na licu mesta.
Obračun po komadudu</t>
  </si>
  <si>
    <t>Izrada i ugradnja unutrašnje pregrade sa vratima u sanitarnom čvoru, od aluminijumskih profila bez termo prekida u boji po RAL-u sa dogovorom sa investitorom. Dimenzija 100x220 cm. Vrata opremljena sa svim potrebnim okovom, rukohvatom, gumama i zaptivkama. U svemu prema šemi bravarije (11).
Sve mere proveriti na licu mesta. Obračun po komadu</t>
  </si>
  <si>
    <t>Izrada i ugradnja unutrašnje pregrade u sanitarnom čvoru, od aluminijumskih profila bez termo prekida u boji po RAL-u sa dogovorom sa investitorom. Dimenzija 120x150 cm. U svemu prema šemi bravarije (12).
Sve mere proveriti na licu mesta. Obračun po komadu</t>
  </si>
  <si>
    <t>Nabavka materijala, izrada i ugradnja ograde unutrašnjeg jednokrakog stepeništa i podesta na spratu. Od čeličnih HOP profila. Visina ograde 110 cm. Stožubovi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</si>
  <si>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materijala, izrada i ugradnja ograde unutrašnjeg dvokrakog stepeništa i podesta na spratu. Od čeličnih HOP profila. Visina ograde 110 cm. Stubovi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</si>
  <si>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materijala, izrada i ugradnja ograde na terasama prizemlja i sprata. Od čeličnih HOP profila. Visina ograde 110 cm. Stubovi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</si>
  <si>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i montaža protivpožarnog kapka za ulaz u tavanski prostor, EI 60. Isporučuje se i ugrađuje zajedno sa naglavnom kutijom od pocinkovanog čelika debljine 1,2mm. Dimenzija kapka 80x60 cm. Ugao otvaranja 90 °. Stepen vatrootpornosti u svemu prema projektu Zaštite od požara. Obračun po komadu ugrađenog kapka.</t>
  </si>
  <si>
    <t>SVEGA 12:</t>
  </si>
  <si>
    <t>13. STOLARIJA</t>
  </si>
  <si>
    <t>Izrada i montaža dvokrilnih unutrašnjih vrata sa ostakljenim površinama, dimenzija 90+50 x 220 cm - krila vrata delimično zastakljena sigurnosnim staklom.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A ).
Sve mere proveriti na licu mesta. Obračun po komadu</t>
  </si>
  <si>
    <t>Izrada i montaža jednokrilnih unutrašnjih vrata sa ostakljenim površinama (sigurnosno staklo). Dimenzija 90x210 cm.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B ).
Sve mere proveriti na licu mesta. Obračun po komadu</t>
  </si>
  <si>
    <t>Izrada i montaža jednokrilnih punih unutrašnjih vrata, delimično zastakljenih sigurnosnim staklom. Dimenzija 80x210 cm. Vrata ostakljena u gornjoj trećini, veličine staklene površine 50x50 cm. Krila vrata urađena od medijapana, debljine 5 cm, završno obrađena u svemu prema zahtevu investitora. Štokovi vrata i pervajzi od medijapana, završno obrađeni kao krila vrata. Vrata sa svim potrebnim okovom - šarke tipa Hefele (tri šarke na krilo), rukohvatom, bravom i rozetnom Square (mogućnost otvaranja vrata i sa spoljne strane). Vrata se donose na objekat i ugrađuju završno obrađena. U svemu prema šemi stolarije ( C ). Vrata se ugrađuju na ulazima u dečije sanitarne čvorove.
Sve mere proveriti na licu mesta. Obračun po komadu</t>
  </si>
  <si>
    <t>Izrada i montaža jednokrilnih punih unutrašnjih vrata. Dimenzija 80x210 cm.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C ).
Sve mere proveriti na licu mesta. Obračun po komadu</t>
  </si>
  <si>
    <t>Izrada i montaža jednokrilnih punih unutrašnjih vrata, delimično zastakljenih sigurnosnim staklom. Dimenzija 70x210 cm. Krilo vrata urađeno od medijapana, debljine 5 cm, završno obrađeno u svemu prema zahtevu investitora. Štokovi vrata i pervajzi od medijapana, završno obrađeni kao krilo vrata. Vrata sa svim potrebnim okovom - šarke tipa Hefele (tri šarke na krilo), rukohvatom, AGB bravom. Vrata se donose na objekat i ugrađuju završno obrađena. U svemu prema šemi stolarije ( D ).
Sve mere proveriti na licu mesta. Obračun po komadu</t>
  </si>
  <si>
    <t>SVEGA 13:</t>
  </si>
  <si>
    <t>14.KROVOPOKRIVAČKI RADOVI</t>
  </si>
  <si>
    <t>Nabavka materijala i ugradnja parne brane. Parna brana se postavlja direktno na betonske ploče, a na mestima krovnih uvala i do zidova se povija i lepi 15 cm na vertikalne površine. Pre nabavke parne brane obavezno zatražiti ateste i dostaviti na uvid stručnom nadzoru. U cenu ulazi komplet nabavka materijala, transport, transport na gradilištu do mesta ugradnje, pomoćna skela, potrebna sečenja, ukrajanja, preklopi, vezni , pričvrsni i brtveni materijal.
Obračun po m2 ugrađene parne brane.</t>
  </si>
  <si>
    <t>Nabavka materijala i ugradnja termoizolacije od PIR ploča. PIR ploče debljine 20 cm postaviti preko parne brane direktno na profilisani TR lim. Ploče pričvrstiti za lim pomoću odgovarajućih tiplova prema preporuci proizvođača. Za termoizolaciju koristiti ploče od visokokvalitetne poliizacijanuratne tvrde pene prema EN 13165. Pre nabavke termoizolacije obavezno zatražiti ateste i dostaviti na uvid stručnom nadzoru. U cenu ulazi komplet nabavka materijala, transport, transport na gradilištu do mesta ugradnje, pomoćna skela, potrebna sečenja, ukrajanja, preklopi, vezni
, pričvrsni i brtveni materijal. Obračun po m2 ugrađenih PIR ploča.</t>
  </si>
  <si>
    <t>Nabavka materijala i ugradnja hidroizolacione membrane. Hidroizolacionu TPO membranu tipa SOPREMA ili sličnu istog kvaliteta postaviti direktno preko PIR ploča debljine 20 cm, sa svim potrebnim preklopima i podići uz zidove atike i zid objekta. Pre nabavke hidroizolacione membrane obavezno zatražiti ateste i dostaviti na uvid stručnom nadzoru. U cenu ulazi komplet nabavka materijala, transport, transport na gradilištu do mesta ugradnje, pomoćna skela, potrebna sečenja, ukrajanja, preklopi, vezni , pričvrsni i brtveni materijal. Obračun po m2 ugrađene hidroizolacione membrane.</t>
  </si>
  <si>
    <t>Izrada krovne konstrukcije tremova koji su prethodno demontirani radi dogradnje objekta. Koristiti demontiranu drvenu građu (rogove, podrožnjače i krovnu letvu koja je u dobrom stanju). Obračun po m2 krovne konstrukcije.</t>
  </si>
  <si>
    <t>Pokrivanje tremova crepom koji je prethodno skinut radi dogradnje objekta. Koristiti stari crep i poklopce, a po potrebi deo crepa zameniti novim. Obračun po m2 krovne ravni.</t>
  </si>
  <si>
    <t>Letvanje krovne konstrukcije iznad sprata na mestima gde su kraćeni rogovi radi dogradnje objekta. Razmak letvi prema dimenziji crepa. Obračun po m2 krovne konstrukcije.</t>
  </si>
  <si>
    <t>Pokrivanje krovne konstrukcije iznad sprata crepom koji je prethodno skinut radi kraćenja rogova. Koristiti stari crep, a po potrebi deo crepa zameniti novim. Obračun po m2 krovne ravni.</t>
  </si>
  <si>
    <t>SVEGA 14:</t>
  </si>
  <si>
    <t>15. LIMARSKI RADOVI</t>
  </si>
  <si>
    <t>Izrada i montaža opšivke atika (RŠ 45 cm), od plastificiranog lima d=0,7 mm u istom ralu kao ostala prateća limarija. Sve mere proveriti na objektu. Obračun po m1 opšivke.</t>
  </si>
  <si>
    <t>Izrada i montaža olučnog lima na delu gde se skratila krovna ravan radi formiranja dograđenih delova, od plastificiranog lima d=0,7 mm . Sve mere proveriti na objektu. Obračun po m1 opšivke.</t>
  </si>
  <si>
    <t>Izrada i montaža zidnog lima na spoju krovnih ravni trema sa fasadnim zidovima. Od pocinkovanog čeličnog bojenog lima d=0,7 mm u istom ralu kao ostala prateća bravarija. Sve mere proveriti na objektu. Obračun po m1 zidnog lima.</t>
  </si>
  <si>
    <t>Izrada i montaža novih olučnih vertikala, kružnog preseka Ø 100 mm - vertikale na dograđenim delovima objekta. Sa vartikalom ugraditi i skupljač vode na početku vertikale.
Oluke pričvrstiti na prethodno postavljene nosače od obujmica. Obujmice postaviti na svaka 2m. Za oluke koristiti čelični plastificirani lima d=0,55 mm. Sve mere proveriti na objektu. Obračun po m1 ugrađenih vertikala.</t>
  </si>
  <si>
    <t>Montaža prethodno demontiranih olučnih horizontala, sa potrebnom doradom radi uklapanja u krovne ravni . Oluke pričvrstiti na prethodno postavljene nosače od obujmica. Sve mere proveriti na objektu. Obračun po m1 ugrađenih horizontala.</t>
  </si>
  <si>
    <t>SVEGA 15:</t>
  </si>
  <si>
    <t>16. LIMARSKI RADOVI</t>
  </si>
  <si>
    <t>Nabavka i izrada fasade po sistemu "demit fasade" od tvrdo presovane mineralne kamene vune debljine 4 cm, tipa ROCKWOOL FRONTROCK MAX PLUS, na sloju
građevinskog lepka i sa potrebnim tiplovanjem, odgovarajučim tiplovima za fasadne zidove - postojeće fasadne površine na kojima je termoizolacija od stiropora d=8cm. Nakon postavljanja sloja fasadne termoizolacije na sloju lepka, table učvrstiti za fasadni zid pomoću tiplova (tiplovi sa šrafovima ili udarni), zatim površinu obraditi slojem građevinskog lepka u koji utisnuti fasadnu PVC mrežicu, pa ponovo obraditi slojem građevinskog lepka. Sve uglove na fasadi obraditi aluminijumskim lajsnama. Bojenje fasadnih zidova dekorativnim fasadnim malterom na bazi polimerne emulzije, sa kamenim agregatom i dodacima, Tonirati u tonu prema zahtevu investitora i uz dogovor sa nadzornim organom. Nanosi se na prethodno pripremljenu podlogu glet- hoblom u debljini sloja od 2-2,5mm, a nakon toga reljefna struktura se postiže dekorativnim valjkom. Nakon ugradnje fasadu štititi bar 24h od uticaka atmosferilija. Prilikom izrade voditi računa da se ispoštuju svi elementi fasade (obratiti pažnju na obradu oko otvora !). Sve fuge na fasadi obraditi aluminijumskim lajsnama. Obračun po m2 fasadne površine sa svim slojevima iz pozicije i upotrebom fasadne skele.
Obračun po m2.</t>
  </si>
  <si>
    <t>Nabavka i izrada fasade po sistemu "demit fasade" od tvrdo presovane mineralne kamene vune debljine 12 cm, tipa ROCKWOOL FRONTROCK MAX PLUS, na sloju
građevinskog lepka i sa potrebnim tiplovanjem, odgovarajučim tiplovima za fasadne zidove - zidne površine dograđenog dela. Nakon postavljanja sloja fasadne termoizolacije na sloju lepka, table učvrstiti za fasadni zid pomoću tiplova (tiplovi sa šrafovima ili udarni), zatim površinu obraditi slojem građevinskog lepka u koji utisnuti fasadnu PVC mrežicu, pa ponovo obraditi slojem građevinskog lepka. Sve uglove na fasadi obraditi aluminijumskim lajsnama. Bojenje fasadnih zidova dekorativnim fasadnim malterom na bazi polimerne emulzije, sa kamenim agregatom i dodacima, Tonirati u tonu prema zahtevu investitora i uz dogovor sa nadzornim organom.
Nanosi se na prethodno pripremljenu podlogu glet-hoblom u debljini sloja od 2-2,5mm, a nakon toga reljefna struktura se postiže dekorativnim valjkom. Nakon ugradnje fasadu štititi bar 24h od uticaka atmosferilija. Prilikom izrade voditi računa da se ispoštuju svi elementi fasade (obratiti pažnju na obradu oko otvora !). Sve fuge na fasadi obraditi aluminijumskim lajsnama. Obračun po m2 fasadne površine sa svim slojevima iz pozicije i upotrebom fasadne skele.
Obračun po m2.</t>
  </si>
  <si>
    <t>Nabavka materijala i bojenje prethodno omalterisanih površina plafona betonskih terasa dograđenog dela objekta. Bojenje plafona dekorativnim fasadnim malterom na bazi polimerne emulzije, sa kamenim agregatom i dodacima, Tonirati u tonu prema zahtevu investitora i uz dogovor sa nadzornim organom. Nanosi se na prethodno pripremljenu podlogu glet-hoblom u debljini sloja od 2-2,5mm, a nakon toga reljefna struktura se postiže dekorativnim valjkom.
Prilikom izrade voditi računa da se ispoštuju svi elementi fasade (obratiti pažnju na obradu oko otvora !). Sve ivice na fasadi obraditi aluminijumskim lajsnama. Obračun po m2 fasadne površine sa svim slojevima iz pozicije i upotrebom pomoćne skele.
Obračun po m2.</t>
  </si>
  <si>
    <t>SVEGA 16:</t>
  </si>
  <si>
    <t>A. OBJEKAT 3</t>
  </si>
  <si>
    <t>Demontaža i uklanjanje postojećih umivaonika i slavina kao i uklanjanje sav prateći spojni materijalal i galanteriju. Uklanjanje izvršiti na deponiju koju odredi nadzorni organ, a uz saglasnost investitora.</t>
  </si>
  <si>
    <t>Demontaža i uklanjanje postojećih wc-šolja sa vodokotlićem kao i sav prateći spojni materijal i galanteriju. Uklanjanje izvršiti na deponiju koju odredi nadzorni organ, a uz saglasnost investitora.</t>
  </si>
  <si>
    <r>
      <rPr>
        <sz val="9"/>
        <rFont val="Aktiv Grotesk"/>
        <family val="2"/>
      </rPr>
      <t>Demontaža i uklanjanje postojećih tuš kada i baterija kao i av prateći spojni materijal i galanteriju. Uklanjanje izvršiti na deponiju koju odredi nadzorni organ, a uz saglasnost investitora.</t>
    </r>
  </si>
  <si>
    <r>
      <rPr>
        <sz val="9"/>
        <rFont val="Aktiv Grotesk"/>
        <family val="2"/>
      </rPr>
      <t>Demontaža i uklanjanje postojećih kada i  baterija kao i prateći spojni materijal i galanteriju. Uklanjanje izvršiti na deponiju koju odredi nadzorni organ, a uz saglasnost investitora.</t>
    </r>
  </si>
  <si>
    <r>
      <rPr>
        <sz val="9"/>
        <rFont val="Aktiv Grotesk"/>
        <family val="2"/>
      </rPr>
      <t>Demontaža i uklanjanje postojećih kuhinjskih praonika sa pratećim slavinama kao i sav prateći spojni materijal i galanteriju. Uklanjanje izvršiti  na deponiju koju odredi nadzorni organ, a uz saglasnost investitora.</t>
    </r>
  </si>
  <si>
    <r>
      <rPr>
        <sz val="9"/>
        <rFont val="Aktiv Grotesk"/>
        <family val="2"/>
      </rPr>
      <t>Demontaža i uklanjanje bojlera 50 i 80 l kao i prateći spojni materijal. Uklanjanje izvršiti na deponiju koju odredi nadzorni organ, a uz saglasnost investitora.</t>
    </r>
  </si>
  <si>
    <r>
      <rPr>
        <sz val="9"/>
        <rFont val="Aktiv Grotesk"/>
        <family val="2"/>
      </rPr>
      <t>Demontaža i uklanjanje kanalizacione instalacije. Uklanjanje izvršiti na deponiju koju odredi nadzorni organ, a uz saglasnost investitora.</t>
    </r>
  </si>
  <si>
    <r>
      <rPr>
        <sz val="9"/>
        <rFont val="Aktiv Grotesk"/>
        <family val="2"/>
      </rPr>
      <t>Demontaža postojećih vodovodnih cevi, uz prethodno zaustavljanje vode, sečenje cevi, ispuštanje vode i blindiranje, sa utovarom i odvozom šuta na deponiju.</t>
    </r>
  </si>
  <si>
    <t>2. BETONSKI RADOVI</t>
  </si>
  <si>
    <t>Izrada armirano betonskog vodonepropusnog V6 MB 25 vodovodnog okna za smeštaj -  izmeštanje kontrolnih vodomera. Svetle  dimenzije okna su 1.00 x 1.00 x 1.20 m. U  gornjoj ploci predvideti otvor za ugradnju liveno- gvozdenog šaht poklopca, nosivosti prema  mestu opterećenja. Na zidu šahta ugraditi penjalice na svakih 30 cm - penjalice obuhvaćene ovom pozicijom. Ovim je obuhvaćeno i uklanjanje odnosno rušenje postojeće šahte, sa odvozom šuta na deponiju,  a nakon izmeštanja vodovodne arature.Obračun po komadu izgrađene šahte.</t>
  </si>
  <si>
    <t>Nabavka ,transport i postavljanje armirano- betonskih prstenova unutrašnjeg prečnika Ø 1000 mm,debljine zidova 15 cm, sa završnim levkastim prstenom unutrašnjeg prečnika Ø 1000/600 mm za revizioni silaz.Iznad prstena izbetonirati ploču d=15 cm, armirati je u obe  zone i oba pravca sa Ø 12/10 cm. Dno šahta mora biti izbetonirano,a u njemu propisno obrađena kineta.Na zidu šahta a ispod otvora ugraditi penjalice na svakih 30 cm. U gornjoj  ploči ubetonirati liveno gvozdeni ram sa poklopcem.Obračun po m mereno od dna do gornje površine poklopca. Pozicijom obuhvaćena i ugradnja penjalica.Ovim je obuhvaćeno i uklanjanje odnosno rušenje postojeće šahte, sa odvozom šuta na deponiju, a nakon   prevezevinja postoječe fekalne kanalizacione mreže.Obračun po komadu izgrađene šahte.</t>
  </si>
  <si>
    <t>3. GRAĐEVINSKI RADOVI</t>
  </si>
  <si>
    <t>Izrada otvora u betonskoj konstrukciji za prolaz vodovodnih i kanalizacionih vertikala i instalacije. U cenu uračunati i odgovarajuće zaptivanje prostora između zidova otvora i instalacije, posle montaže instalacije.</t>
  </si>
  <si>
    <t>Štemovanje zidova objekata za vođenje vodovodne i kanalizacione mreže. Delove koji ostaju zarobljeni obavezno blindirati.</t>
  </si>
  <si>
    <t>Grubo malterisanje zidova radi pričvršćivanja vodovodne i kanalizacione mreže. Delove koji ostaju zarobljeni obavezno blindirati.</t>
  </si>
  <si>
    <t>4. INSTALATERSKI RADOVI - VODOVODNA MREŽA</t>
  </si>
  <si>
    <t>Nabavka, transport i montaža čelično pocinkovanih cevi NP 10 sa potrebnim fazonskim komadima (fitinzi, kolena, spojke, testici...) i spojnicama na navoj. Cevi u zidovima zaštitnom dekorodal trakom, a vidno postavljenih pamafleksom.</t>
  </si>
  <si>
    <t>pocinkovane cevi, NP 10, sa izolacijom (pamaflex ili slično)</t>
  </si>
  <si>
    <t>Nabavka, transport i ugradnja vodovodnih cevi (PE 100) DIN 8074/8075, za radni pritisak 20ºC / PN 10 bari. Cevi moraju biti otporne na UV zračenje i mraz. Na cevima mora biti označen proizvođač, tip, pritisak i datum proizvodnje</t>
  </si>
  <si>
    <t>Nabavka, dopremanje i montaža vodovodnih cevi PP-R, za radni pritisak od 10 bara, za unutrašnju instalaciju sanitarnog vodovoda . Cevi ce spajaju sučeonim zavarivanjem u svemu prema preporukama proizvođača cevi. Cevi se montiraju uglavnom skriveno u zidu (unutar mokrih čvorova), a delimično vidno u prostoru spuštenog plafona i instalacionim koridorima).
Cevi se izoluju filcom radi sprečavanja kondenza. Celokupna vodovodna instalacija pre zatvaranja žljebova i malterisanja mora biti ispitana na pritisak od 12 bara, prema važećim propisima.</t>
  </si>
  <si>
    <t>STANDARD:SPRS ISO - EN15874, polipropilenske cevi, NP 20</t>
  </si>
  <si>
    <t>NP 20 (Ø 15)</t>
  </si>
  <si>
    <t>NP 25 (Ø 20)</t>
  </si>
  <si>
    <t>Nabavka, transport i montaža PPR ventila sa poniklovanom kapom i rozetom za 10 bara.</t>
  </si>
  <si>
    <t>Nabavka, transport i montaža EK ventila sa hromiranom kapom. Ventili moraju odgovarati PP-R cevima.</t>
  </si>
  <si>
    <t>Nabavka i montaža PPR ventila sa poniklovanom kapom za radni pritisak od 10 bara.</t>
  </si>
  <si>
    <t>Ispitivanje položene mreže na probni pritisak prema važećim propisima i pravilima za ovu vrstu radova.</t>
  </si>
  <si>
    <t>Ispiranje, dezinfekcija i ponovno ispiranje celokupne vodovodne mreže i uzimanja uzoraka radi utvrđivanja sanitarne ispravnosti vode u svemu prema pravilima I propisima za ovu vrstu radova.</t>
  </si>
  <si>
    <t>Izvršiti priključenje novoprojektovane instalacije sanitarnog vodovoda na postojeći vodovodni razvod. Prilikom priključenja koristiri PP-R prelazne i fazonske komade.</t>
  </si>
  <si>
    <t>Nabavka i montaža ventil kugle sa ispusnom slavinom za radni pritisak od 10 bara.</t>
  </si>
  <si>
    <t>Nabavka, transport i montaža protivpožarnog hidranta Ø 50 mm komplet sa opremom (ventil, crevo dužine 15 m, mlaznica Ø 50/25 i pratećim materijalom za ugradnju).
Komplet hidrant montirati u ormariću od lima sa vratancima sa staklom i bravicom sa tri ključića, dimenzija 534/534/120. Vratanca obeležiti natpisom "H".
Plaća se po komadu komplet ugrađeno po hidrantu.</t>
  </si>
  <si>
    <t>Ispitivanje hidranata na pritisak i protok od strane ovlašćene organizacije / preduzeća, sa izradom eleborata i zapisnikom.</t>
  </si>
  <si>
    <t>Nabavka, transport i ugradnja LG šaht poklopaca 600 mm, bez rupa, sa radom i potrebnim materijalom za ugradnju. (90 kg)</t>
  </si>
  <si>
    <t>Demontaža i ponovna montaža kontrolnih vodomera sa pripadajućim elementima (ventili, ispusni ventili i dr.). Pozicijom je predviđena zamena propusnog i ispusnog ventila Ø25mm Obračun po kompletu izvrešnog posla.</t>
  </si>
  <si>
    <t>Nabavka, transport i ugradnja polietilenskih fazonskih komada - elektrofuziona, NP 10 bari</t>
  </si>
  <si>
    <t>PEHD LUK 90 NP 75</t>
  </si>
  <si>
    <t>Elektrofuziona spojnica NP 75</t>
  </si>
  <si>
    <t>Prelazni komad NP 75/65</t>
  </si>
  <si>
    <t>5. INSTALATERSKI RADOVI - KANALIZACIONA MREŽA</t>
  </si>
  <si>
    <t>Nabavka, dopremanje i montaža cevi od PVC-a, za instalaciju sanitarno-fekalne kanalizacije. Cevi ispod svakog mufa pričvrstiti gvozdenim ram- šelnama. O tavanicu cev obesiti oko svakog mufa uzengijom od pljošteg gvožđa 3/40 mm.
Sva potrebna štemovanja i probijanja zidova od opeke i betona ne naplaćuju se posebno već su obuhvaćena cenom dužnom metra cevi.
Nedovršene delove mreže, veze za vertikale ili sanitarne uređaje do njihovog ugrađivanja zatvoriti privremenim drvenim čepovima odgovarajućeg prečnika. Pozicijom obuhvaćen sav upotrebljeni materijal sa rasturom, prenos materijala, pobijanje otvora i izrada žljebova.</t>
  </si>
  <si>
    <t>STANDARD: SPRS G.C6.502…..za spoljašnju kanalizaciju.</t>
  </si>
  <si>
    <t>STANDARD: SPRS - EN 1451…..za unutrašnju kanalizaciju.</t>
  </si>
  <si>
    <t>Nabavka, transport i montaža slivnika sa hromiranom rešetkom i sifonom. Posebnu pažnju posvetiti obradi površine oko slivnika. Slivnici se zalivaju betonskom masom i plastičnim dvokomponentni kitom</t>
  </si>
  <si>
    <t>Ø 50 mm</t>
  </si>
  <si>
    <t>Ispitivanje kanalizacione mreže na funkcionalnost, upuštanjem vode u sistem i osmatranjem spojeva, prema važećim propisima.</t>
  </si>
  <si>
    <t>Izvršiti priključenje novoprojektovane fekalne kanalizacione mreže na postojeću kanalizacionu mrežu (vertikalnu i horizontalnu). Prilikom priključenja koristiti PVC prelazne i fazonske komade.</t>
  </si>
  <si>
    <t>6.SANITARNI UREĐAJI I OPREMA</t>
  </si>
  <si>
    <t>Napomena: kompletnu opremu za sanitarne čvorove (uređaji i galanterija) nabaviti po izboru projektanta unutrašnjeg uređenja, a ugraditi u svemu prema katalogu izabranog ponuđača</t>
  </si>
  <si>
    <t>Nabavka, transport i montaža WC šolje za decu
sa pripadajućom opremom :
-	keramička školjka
-	Odgovarajuća daska za WC šolju	- Bešumni vodokotlić
-	potreban spojni i zaptivni materijal.
VC šolje u kupatilu za decu u vrticu ili jaslicama treba postaviti na odgovarajucu visinu. Pozicijom obuhvaćena i nabavka i ugradnja prateće galanterije (wc četke i držača toalet papira).
Obračun po komadu sve montirano, povezano i ispitano.</t>
  </si>
  <si>
    <t>Nabavka i montaža komplet keramičkog umivaonika za decu sa sledećim elementima:
-	keramička školjka umivaonika ,
-	odlivni ventil sa metalnim sifonom i rozetom,
-	odlivno PE koleno 50mm,	- slavina za toplu i hladnu vodu,
-	potreban spojni i zaptivni materijal. Umivaonici u dečijim sanitarnim čvorovima se moraju ugraditi na određenoj visini. Umivaonik za decu do 3 godine mora biti postavljen na
visini od 50 cm, a za decu od 3 do 6 godina - na visini od 55 do 60 cm. Za umivaonik treba izabrati odgovarajuce slavine za dečije kupatilo, kojima ce deca moći sama da upravljaju. Važno je da su laki za upotrebu i da omogucavaju deci da brže nauče higijenska pravila. Pozicijom obuhvaćena i nabavka i ugradnja prateće galanterije (držača papira i tečnog sapuna kao i ogledalo u ramu). Obračun po komadu kompletno montirano.</t>
  </si>
  <si>
    <t>Nabavka, transport i montaža WC šolje za odrasle sa pripadajućom opremom :
-	keramička školjka
-	Odgovarajuća daska za WC šolju	- Bešumni vodokotlić
-	potreban spojni i zaptivni materijal. Pozicijom obuhvaćena i nabavka i ugradnja prateće galanterije (wc četke i držača toalet papira).
Obračun po komadu sve montirano, povezano i ispitano.</t>
  </si>
  <si>
    <t>Nabavka i montaža komplet keramičkog umivaonika za odrasle sa sledećim elementima:
-	keramička školjka umivaonika ,
-	odlivni ventil sa metalnim sifonom i rozetom,
-	odlivno PE koleno 50mm,	- slavina za toplu i hladnu vodu,
-	potreban spojni i zaptivni materijal. Pozicijom obuhvaćena i nabavka i ugradnja prateće galanterije (držača papira i tečnog sapuna kao i ogledalo u ramu). Obračun po komadu kompletno montirano.</t>
  </si>
  <si>
    <t>Nabavka, transport i ugradnja električnog bojlera za prirpemu tople vode, sa sigurnosnim ventilima i termostsatom. (60 l)</t>
  </si>
  <si>
    <t>Nabaviti i montirati dvoodelnu kabinet sudoperu od čeličnog lima koju sačinjavaju sledeći elementi:
1.	Jednodelna kabinet sudopera sa gornjim delom od rostfraja.
2.	Odvod vode preko poniklovanog odliva spojenog sa prelivom,sa lančićem, čepom i sifonom- skupljačem masti sa mogućnošću priključka odvoda iz mašine za pranje suđa.
3.	Stojeća jednoručna baterija sa izlivom sa pokretnom lulom i perlatorom za spoje sa niskomontažnim protočnim bojlerom.
Sve komplet montirano i isprobano sa upotrebom pomoćnog materijala plaća se po komadu.</t>
  </si>
  <si>
    <t>7. ZAVRŠNI RADOVI</t>
  </si>
  <si>
    <t>Izrada projekta izvedenog stanja</t>
  </si>
  <si>
    <t>B. OBJEKAT 4</t>
  </si>
  <si>
    <t>REKAPITULACIJA OBJEKAT 4</t>
  </si>
  <si>
    <t>C. SPOLJNA HIDRANTSKA MREŽA</t>
  </si>
  <si>
    <r>
      <rPr>
        <b/>
        <sz val="9"/>
        <rFont val="Aktiv Grotesk"/>
        <family val="2"/>
      </rPr>
      <t>OBELEŽAVANJE TRASE</t>
    </r>
    <r>
      <rPr>
        <sz val="9"/>
        <rFont val="Aktiv Grotesk"/>
        <family val="2"/>
      </rPr>
      <t>. Pre početka radova potrebno je izvršiti obeležavanje trase instalacija na kojima će se vršiti iskop, sa svim potrebnim elementima (horizontalni prelomi, priključci, šahtovi) u svemu prema podatcima iz projekta
Obračun po m1 obeležene instalacije.
Konačni obračun se vrši prema stavrno izvedenim količinama.</t>
    </r>
  </si>
  <si>
    <t>Čišćenje i prirpemanje terena. Teren očistiti 1m levo i desno od osovine instalacija.</t>
  </si>
  <si>
    <r>
      <t>m</t>
    </r>
    <r>
      <rPr>
        <sz val="9"/>
        <color theme="1"/>
        <rFont val="Calibri"/>
        <family val="2"/>
      </rPr>
      <t>²</t>
    </r>
  </si>
  <si>
    <t>Izrada Elaborata o zaštiti i bezbednosti na radu.</t>
  </si>
  <si>
    <t>2. ZEMLJANI RADOVI</t>
  </si>
  <si>
    <t>Sečenje asfaltne/betonske konstrukcije (debljine do 15 cm), trotoara i prostora za manipulaciju iznad dela cevovoda. Obračun po m'</t>
  </si>
  <si>
    <t>Razbijanje i rušenje isečene podloge. U poziciju uračunat transport i odvoz isečenog materijala na deponiju udaljenu do 10 km od gradilišta. Obračun po m2</t>
  </si>
  <si>
    <t>Šlicovanje na mestima ukrštanja i paralelnog vođenja sa postojećim instalacijama.</t>
  </si>
  <si>
    <r>
      <rPr>
        <b/>
        <sz val="9"/>
        <rFont val="Aktiv Grotesk"/>
        <family val="2"/>
      </rPr>
      <t>ISKOP ROVA</t>
    </r>
    <r>
      <rPr>
        <sz val="9"/>
        <rFont val="Aktiv Grotesk"/>
        <family val="2"/>
      </rPr>
      <t xml:space="preserve"> Ručni i mašinski iskop rova zemljišta II i III kategorije za polaganje vodovodnih cevi, u svemu prema projektu. Iskop se vrši 70% mašinski, a 30% ručno sa pravilnim vertikalnim odsecanjem stranica rova. Dno rova izvesti prema projektovanoj niveleti.
Iskopani materijal se odlaže na 1.0 m od ivice rova. Prilikom iskopa odmah vršiti i razupiranje rova tako da se obezbedi potpuna sigurnost pri radu. Pozicijom obuhvaćen i potreban iskop za šahtu vodomera. U poziciju su uračunati i svi pripremni i prethodni radovi, kao i radna snaga.
Obračun po m3 samonikle zemlje u prirodno zbijenom stanju.
Konačni obračun se vrši prema stavrno izvedenim količinama.</t>
    </r>
  </si>
  <si>
    <t>80% mašinski iskop</t>
  </si>
  <si>
    <t>20% ručni skop</t>
  </si>
  <si>
    <r>
      <rPr>
        <b/>
        <sz val="9"/>
        <rFont val="Aktiv Grotesk"/>
        <family val="2"/>
      </rPr>
      <t>PLANIRANJE DNA ROVA</t>
    </r>
    <r>
      <rPr>
        <sz val="9"/>
        <rFont val="Aktiv Grotesk"/>
        <family val="2"/>
      </rPr>
      <t xml:space="preserve"> Planiranje dna rova prema kotama i padovima iz podužnog profila. Prekopana mesta se moraju nasuti i nabiti, a višak iskopanog materijala na min od 1m od ivice rova. Obračun po m2 isplanirane površine.</t>
    </r>
  </si>
  <si>
    <r>
      <rPr>
        <b/>
        <sz val="9"/>
        <rFont val="Aktiv Grotesk"/>
        <family val="2"/>
      </rPr>
      <t>PESAK OKO CEVI</t>
    </r>
    <r>
      <rPr>
        <sz val="9"/>
        <rFont val="Aktiv Grotesk"/>
        <family val="2"/>
      </rPr>
      <t xml:space="preserve"> Nabavka, transport i ugradnja srednjezrnog peska u rov-ztno ne sme preći granulaciju od 3mm. Prvo ubaciti sloj peska debljine 10 cm za posteljicu cevi i nabiti do minimum 90% zbijenosti po standardnom Proktorovom opitu. Posle završene montaže cevi i ispitivanja na vodonepropusnost, pesak pažljivo nabiti ispod i uz bokove cevi sa istovremenim podizanjem oplate tako da ostvarimo kontakt između peska i postojećeg tla. Nasipanje vršiti u slojevima peska od 10 - 20 cm sa nabijanjem po Proktoru do temena cevi. Pesak pažljivo ručno nabiti iznad temena cevi. Ukupna visina sloja peska iznad temena cevi je 30 cm. Radove izvesti prema uslovima za ugradnju vodovodnih cevi. Obračun po m3 nasipa peska u zbijenom stanju.
Konačni obračun se vrši prema stavrno izvedenim količinama.</t>
    </r>
  </si>
  <si>
    <r>
      <rPr>
        <b/>
        <sz val="9"/>
        <rFont val="Aktiv Grotesk"/>
        <family val="2"/>
      </rPr>
      <t>ZATRPAVANJE ROVA ŠLJUNKOM</t>
    </r>
    <r>
      <rPr>
        <sz val="9"/>
        <rFont val="Aktiv Grotesk"/>
        <family val="2"/>
      </rPr>
      <t xml:space="preserve"> Posle ubacivanja peska u rov izvršiti zatrpavanje rova šljunkom u slojevima od 30 cm uz potpuno nabijanje i istovremneo vađenje podgrade rova. Zatropvanje rova početi tek po odobrenju nadzornog organa. Nabijanje vršiti do zbijenosti od 95% od laboratorijske zbijenosti po Proktoru. Obračun po m3 ugrađenog šljunka u rov.</t>
    </r>
  </si>
  <si>
    <r>
      <rPr>
        <b/>
        <sz val="9"/>
        <rFont val="Aktiv Grotesk"/>
        <family val="2"/>
      </rPr>
      <t>ZATRPAVANJE ROVA ZEMLJOM IZ ISKOPA</t>
    </r>
    <r>
      <rPr>
        <sz val="9"/>
        <rFont val="Aktiv Grotesk"/>
        <family val="2"/>
      </rPr>
      <t xml:space="preserve">
Zatrpavanje preostale širine rova i oko šahtova materijalom iz iskopa. Zatrpavanje u slojevima od po 30 cm, minimalna zahtevana zbijenost Ms=25 MPa. Kao materijal za zatrpavanje ne dolazi u obzir šut, kamenje, organski materijal i slično.
Obračun po m3 nasute zemlje u zbijenom stanju.</t>
    </r>
  </si>
  <si>
    <r>
      <rPr>
        <b/>
        <sz val="9"/>
        <rFont val="Aktiv Grotesk"/>
        <family val="2"/>
      </rPr>
      <t>TRANSPORT VIŠKA MATERIJALA</t>
    </r>
    <r>
      <rPr>
        <sz val="9"/>
        <rFont val="Aktiv Grotesk"/>
        <family val="2"/>
      </rPr>
      <t xml:space="preserve"> Odvoz viška
iskopanog materijal do deponije po odluci nadzornog organa. Transportna dužina do 5 km. U cenu ulazi utovar, prevoz, istovar i razastiranje materijala po deponiji. Obračun po m3</t>
    </r>
  </si>
  <si>
    <t>Izrada armirano betonskog vodonepropusnog V6 MB 25 vodovodnog okna za smeštaj podstanice za potrebe sanitarne mreže. Svetle dimenzije okna su
2.50 x 2.50 x 2.00 m . Gornju ploču izliti posebno iz dva dela i sa kukama za podizanje iste, a za potrebe vađenja pumpi radi servisiranja. U gornjoj ploci predvideti otvor za ugradnju liveno-gvozdenog šaht poklopca, nosivosti prema mestu opterećenja. Na zidu šahta ugraditi penjalice na svakih 30 cm. Pozicijom oobuhvaćena i ugradnja penjalica. U jednom delu šahte predvideti prostor za ugradnju muljne pumpe za potrebe evakuacije vode iz šahti.</t>
  </si>
  <si>
    <t>Izrada anker blokova od betona MB30 na vertikalnim i horizontalnim prelomima trase, ispod hidranata i fazonskih komada u šahti. Obračun po kom.</t>
  </si>
  <si>
    <t>Izrada betonskog postolja za postavljanje poklopca- okrugle kape kod hidranata i podzemnih ventila.
Dimenzije 0.5x0.5x0.2</t>
  </si>
  <si>
    <t>Izrada betonskog postolja MB20 za postavljanje kaseta sa opremom kod nadzemnih hidranata. Dimenzije 0.8x0.5x0.4m.</t>
  </si>
  <si>
    <t>4. INSTALATERSKI RADOVI</t>
  </si>
  <si>
    <r>
      <rPr>
        <b/>
        <sz val="9"/>
        <rFont val="Aktiv Grotesk"/>
        <family val="2"/>
      </rPr>
      <t>PE VODOVODNE CEVI.</t>
    </r>
    <r>
      <rPr>
        <sz val="9"/>
        <rFont val="Aktiv Grotesk"/>
        <family val="2"/>
      </rPr>
      <t xml:space="preserve"> Nabavka, transport i montaža PE 100 sa radnim pritiskom od 10 bara za instalacije vodovoda sa svim potrebnim fazonskim komadima. Cevi se rade prema standardu SRPS EN 12201-2. Polaganje cevi se vrši na prethodno pripremljenu posteljice od peska i potrebno je doterati po pravcu i niveleti prema projektu. Savijanje se vrši sa radijusom savijanja 20 d. Spajanje sa odgovarajućim fazonskim komadima. Radove izvesti u svemu prema tehničkim propisima i preporukama proizvođača. Jediničnom cenom je obuhvaćen sav materijal i rad.
Obračun po m1 izvedene instalacije.
Konačni obračun se vrši prema stavrno izvedenim količinama.</t>
    </r>
  </si>
  <si>
    <t>NP 110 mm,PN10</t>
  </si>
  <si>
    <t>NP 90 mm,PN10</t>
  </si>
  <si>
    <t>NP 75 mm,PN10</t>
  </si>
  <si>
    <t>Nabavka, transport i ugradnja nadzemnih hidranata Ø80 mm, PN10, Visine 1900 mm. Obračun po kom.</t>
  </si>
  <si>
    <t>Nabavka, transport i ugradnja ormana sa opremom (2 creva dužine 15m i ključom) za nadzemne hidrante 1080x564x252mm. Obračun po kom.</t>
  </si>
  <si>
    <t>Nabavka, transport i ugradnja ventila tip EURO 23 Ø 80mm sa prirubnicama sa ugradbenom garniturom, teleskopskom šipkom i uličnom kapom. Isti se ugrađuju pre hidranata. Obračun po kom.</t>
  </si>
  <si>
    <t>Nabavka, transport i ugradnja PE fazonskih komada. U cenu ulazi sav potreban rad i spojni i zaptivni materijal. Obračun po kom.</t>
  </si>
  <si>
    <t>PEHD T NP 110/110</t>
  </si>
  <si>
    <t>PEHD T NP 110/90</t>
  </si>
  <si>
    <t>PEHD T NP 110/75</t>
  </si>
  <si>
    <t>PEHD FFR NP 110/90</t>
  </si>
  <si>
    <t>PEHD W 90 NP 110</t>
  </si>
  <si>
    <t>Tuljak NP 110</t>
  </si>
  <si>
    <t>Tuljak NP 90</t>
  </si>
  <si>
    <t>Elektrofuziona spojnica NP 110</t>
  </si>
  <si>
    <t>Elektrofuziona spojnica NP 90</t>
  </si>
  <si>
    <t>Nabavka, transport i ugradnja LG šaht poklopaca bez ventilacije, klase saobraćajnog opterećenja C250 (250kN) za ugradnju u gornju ploču vodovodne čahte. Obračun po kom.</t>
  </si>
  <si>
    <t>Nabavka, transport i ugradnja LG penjalica DIN 1212. Penjalice ugraditi na vertikalnom odstojanju od 30 cm, naizmenično za po 5 cm od osovine otvora.
Obračun po kom.</t>
  </si>
  <si>
    <r>
      <rPr>
        <b/>
        <sz val="9"/>
        <rFont val="Aktiv Grotesk"/>
        <family val="2"/>
      </rPr>
      <t>ISPITIVANJE</t>
    </r>
    <r>
      <rPr>
        <sz val="9"/>
        <rFont val="Aktiv Grotesk"/>
        <family val="2"/>
      </rPr>
      <t xml:space="preserve"> Ispitivanje ispravnosti položene vodovodne mreže pod pritiskom od 12 bara.Ispitivanje instalacije izvesti predma uputstvima iz glavnog projekta. Ispitivanje obaviti u prisustvu nadzornog organa i sačiniti zapisnik koji će služiti kao dokumentacija prilikom tehničkog prijema objekta. Obračun po m1 ispitane instalacije.</t>
    </r>
  </si>
  <si>
    <r>
      <rPr>
        <b/>
        <sz val="9"/>
        <rFont val="Aktiv Grotesk"/>
        <family val="2"/>
      </rPr>
      <t>ISPIRANJE I DEZINFEKCIJA</t>
    </r>
    <r>
      <rPr>
        <sz val="9"/>
        <rFont val="Aktiv Grotesk"/>
        <family val="2"/>
      </rPr>
      <t xml:space="preserve"> Dezifekcija i ispiranje cevovoda prema uputstima nadležne komunalne organizacije i uputstvima nadzornog organa. Prisustvo nadzornog organa je obavezno.
Obračun po m1 isprane instalacije</t>
    </r>
  </si>
  <si>
    <t>Nabavka i isporuka hidrostanice protivpožarne vode tip CALPEDA BS2F 2MXH 3204/A ili slična. RADNA+REZERVNA pumpa.Nominalne hidrauličke performanse Q=10l/s na H=4-5 bar-a.Snaga postrojenja N=1X7.5kW(+ 7.5kW rezervna pumpa), u=400/690VAC.Sve smešteno na zajedničkom pocinkovanom antivibracionom postolju, pumpe spojenje u paralelnoj vezi usisnim INOX AISI 304 kolektorom DN 100 sa kugla ventilima za svaku pumpu, potisnim INOX AISI 304 kolektorom DN 80 sa kugla i nepovratnim ventilima za svaku pumpu i dve hidroforske posude kapaciteta V=24l. Postrojenje je pogonjeno ormanom automatike sa 24h proverom rada pumpi, automatika koncipirana za protivpožarni režim.</t>
  </si>
  <si>
    <t>Nabavka i isporuka i montaža muljne pumpe koja se smešta u šaht hidroforskog postrojenja hidrantske mreze, sledećih karakteristika h=5m, Q=3 l/s. Snaga pumpe 500 W. Ista se ugrađuje u šaht hidrostanice protivpožarne mreže. Obračun po komadu.</t>
  </si>
  <si>
    <t>Rad i materijal potreban za zaustavljanje i ponovno puštanje u rad postojeće vodovodne mreže, za potrebe vezivanja novoprojektovane vodovodne mreže kojom će se puniti rezervoari hidrantske vodovodne mreže.</t>
  </si>
  <si>
    <t>Geodetsko snimanje izvedenog vodovoda po izvršenom i to: izvedene trase, dužina trase, prečnik cevi po deonicama, materijal, položaj šahtova, hidranata i drugih objekata. Po izvršenom snimanju podatke uneti u katastar podzemnih instalacija.</t>
  </si>
  <si>
    <t>REKAPITULACIJA SPOLJNA HIDRANTSKA MREŽA</t>
  </si>
  <si>
    <t>1.RAZVODNE TABLE</t>
  </si>
  <si>
    <t>2.INSTALACIJE ZA NAPAJANJE HIDROSTANICE</t>
  </si>
  <si>
    <t>3. INSTALACIJE KABLOVA OSVETLJENJA I POTROŠAČA</t>
  </si>
  <si>
    <t>4. RASVETA</t>
  </si>
  <si>
    <t>5. UTIČNICE I PREKIDAČI</t>
  </si>
  <si>
    <t>6.IZJEDNAČENJE POTENCIJALA</t>
  </si>
  <si>
    <t>7.OSTALI RADOVI</t>
  </si>
  <si>
    <t>1.INSTALACIJE SLABE STRUJE</t>
  </si>
  <si>
    <t>2.ZAVRŠNI RADOVI</t>
  </si>
  <si>
    <t>1. OPREMA</t>
  </si>
  <si>
    <t>3.RADOVI I DRUGI TROŠKOVI</t>
  </si>
  <si>
    <t>2.INSTALACIONI MATERIJAL</t>
  </si>
  <si>
    <t>INSTALACIJA PROTIVPOŽARNOG ALARMA</t>
  </si>
  <si>
    <t>KONSTRUKCIJA</t>
  </si>
  <si>
    <r>
      <t>m</t>
    </r>
    <r>
      <rPr>
        <sz val="10"/>
        <rFont val="Arial"/>
        <family val="2"/>
      </rPr>
      <t>²</t>
    </r>
  </si>
  <si>
    <t>Nabavka, transport, ispravljanje, sečenje, savijanje i montaža armature za armiranobetonske elemente u svemu prema statičkom proračunu i detaljima. Na oplatu pre betoniranja postaviti plastične podmetače – distancere. Dodatna armatura za ojačanje FERT gedica nije obuhvaćena ovom pozicijom.
Obračun po kg armature.</t>
  </si>
  <si>
    <t>Nabavka, transport i ugradnja FERT gredica. Cenom obuhvatiti i dodatnu armaturu za ojačanje.
Obračun po komadu.</t>
  </si>
  <si>
    <t>P102d</t>
  </si>
  <si>
    <t>P103d</t>
  </si>
  <si>
    <t>P104d</t>
  </si>
  <si>
    <t>P105d</t>
  </si>
  <si>
    <t>P201d</t>
  </si>
  <si>
    <t>P202d</t>
  </si>
  <si>
    <t>P203d</t>
  </si>
  <si>
    <t>1. ZEMLJANI RADOVI</t>
  </si>
  <si>
    <t>Iskop zemlje za temelje. U cenu uračunati i obezbedjenje jame. Eventualno obrušavanje se neće naknadno obračunavati. U cenu uračunati odvoz zemlje na deponiju udaljenu do 7km. Obračun po m3</t>
  </si>
  <si>
    <t>Izrada zamene tla ispod temelja d=25cm i jastuka od krupnijeg i uglastijeg šljunčanog materijala sa zbijanjem do MS 50. Obračun po m3</t>
  </si>
  <si>
    <t>Zatrpavanje temelja prljavim šljunkom uz potrebno zbijanje u slojevima od 25cm. Obračun po m3</t>
  </si>
  <si>
    <t>2. BETON LIVEN NA LICU MESTA</t>
  </si>
  <si>
    <t>Izrada podloge od mršavog (nearmiranog) betona MB15 ispod temelja samaca, debljine 10cm. Obračun po m².</t>
  </si>
  <si>
    <r>
      <t xml:space="preserve">Izrada, transport i ugradnja betona za temeljne stope u svemu prema detaljima iz projekta i važećim propisima. Kvalitet ugrađenog betona je MB-30.  </t>
    </r>
    <r>
      <rPr>
        <b/>
        <u/>
        <sz val="9"/>
        <color theme="1"/>
        <rFont val="Aktiv Grotesk"/>
        <family val="2"/>
      </rPr>
      <t>Temeljne stope POS TS</t>
    </r>
    <r>
      <rPr>
        <sz val="9"/>
        <color theme="1"/>
        <rFont val="Aktiv Grotesk"/>
        <family val="2"/>
      </rPr>
      <t xml:space="preserve">       Cenom obuhvatiti : oplata, beton, sredstva veze, transport i ugradnja. Obračun po m³ izlivenog elementa.                                       </t>
    </r>
  </si>
  <si>
    <r>
      <t xml:space="preserve">Izrada, transport i ugradnja betona za podne ploče u svemu prema detaljima iz projekta i važećim propisima. Kvalitet ugrađenog betona je MB-30.  </t>
    </r>
    <r>
      <rPr>
        <b/>
        <u/>
        <sz val="9"/>
        <color theme="1"/>
        <rFont val="Aktiv Grotesk"/>
        <family val="2"/>
      </rPr>
      <t xml:space="preserve">Podne ploče POS PP </t>
    </r>
    <r>
      <rPr>
        <sz val="9"/>
        <color theme="1"/>
        <rFont val="Aktiv Grotesk"/>
        <family val="2"/>
      </rPr>
      <t xml:space="preserve">     Cenom obuhvatiti : oplata, beton, sredstva veze, transport i ugradnja. Obračun po m².                                  </t>
    </r>
  </si>
  <si>
    <r>
      <t xml:space="preserve">Izrada, transport i ugradnja betona za stubove u svemu prema detaljima iz projekta i važećim propisima. Kvalitet ugrađenog betona je MB-30.  </t>
    </r>
    <r>
      <rPr>
        <b/>
        <u/>
        <sz val="9"/>
        <color theme="1"/>
        <rFont val="Aktiv Grotesk"/>
        <family val="2"/>
      </rPr>
      <t xml:space="preserve">Stubovi POS P </t>
    </r>
    <r>
      <rPr>
        <sz val="9"/>
        <color theme="1"/>
        <rFont val="Aktiv Grotesk"/>
        <family val="2"/>
      </rPr>
      <t xml:space="preserve">                  Cenom obuhvatiti : oplata, beton, sredstva veze, transport i ugradnja. Obračun po m³ izlivenog elementa.                                       </t>
    </r>
  </si>
  <si>
    <r>
      <t xml:space="preserve">Izrada, transport i ugradnja betona za grede u svemu prema detaljima iz projekta i važećim propisima. Kvalitet ugrađenog betona je MB-30.  </t>
    </r>
    <r>
      <rPr>
        <b/>
        <u/>
        <sz val="9"/>
        <color theme="1"/>
        <rFont val="Aktiv Grotesk"/>
        <family val="2"/>
      </rPr>
      <t xml:space="preserve">Grede POS G </t>
    </r>
    <r>
      <rPr>
        <sz val="9"/>
        <color theme="1"/>
        <rFont val="Aktiv Grotesk"/>
        <family val="2"/>
      </rPr>
      <t xml:space="preserve">                  Cenom obuhvatiti : oplata, beton, sredstva veze, transport i ugradnja. Obračun po m³ izlivenog elementa.                                       </t>
    </r>
  </si>
  <si>
    <r>
      <t xml:space="preserve">Izrada, transport i ugradnja betona za horizontalne serklaže u svemu prema detaljima iz projekta i važećim propisima. Kvalitet ugrađenog betona je MB-30.  </t>
    </r>
    <r>
      <rPr>
        <b/>
        <u/>
        <sz val="9"/>
        <color theme="1"/>
        <rFont val="Aktiv Grotesk"/>
        <family val="2"/>
      </rPr>
      <t xml:space="preserve">Horizontalni serklaž POS HS </t>
    </r>
    <r>
      <rPr>
        <sz val="9"/>
        <color theme="1"/>
        <rFont val="Aktiv Grotesk"/>
        <family val="2"/>
      </rPr>
      <t xml:space="preserve">                  Cenom obuhvatiti : oplata, beton, sredstva veze, transport i ugradnja. Obračun po m³ izlivenog elementa.                                       </t>
    </r>
  </si>
  <si>
    <r>
      <t xml:space="preserve">Izrada, transport i ugradnja betona za stepenice u svemu prema detaljima iz projekta i važećim propisima. Kvalitet ugrađenog betona je MB-30.  </t>
    </r>
    <r>
      <rPr>
        <b/>
        <u/>
        <sz val="9"/>
        <color theme="1"/>
        <rFont val="Aktiv Grotesk"/>
        <family val="2"/>
      </rPr>
      <t xml:space="preserve">Stepenice POS ST </t>
    </r>
    <r>
      <rPr>
        <sz val="9"/>
        <color theme="1"/>
        <rFont val="Aktiv Grotesk"/>
        <family val="2"/>
      </rPr>
      <t xml:space="preserve">                  Cenom obuhvatiti : oplata, beton, sredstva veze, transport i ugradnja. Obračun po m³ izlivenog elementa.                                       </t>
    </r>
  </si>
  <si>
    <r>
      <t xml:space="preserve">Izrada, transport i ugradnja betona za fert u svemu prema detaljima iz projekta i važećim propisima. Kvalitet ugrađenog betona je MB-30.  </t>
    </r>
    <r>
      <rPr>
        <b/>
        <u/>
        <sz val="9"/>
        <color theme="1"/>
        <rFont val="Aktiv Grotesk"/>
        <family val="2"/>
      </rPr>
      <t>Fert POS P</t>
    </r>
    <r>
      <rPr>
        <sz val="9"/>
        <color theme="1"/>
        <rFont val="Aktiv Grotesk"/>
        <family val="2"/>
      </rPr>
      <t xml:space="preserve">              Cenom obuhvatiti : oplata, beton, sredstva veze, transport i ugradnja. Obračun po m³ izlivenog elementa.                                       </t>
    </r>
  </si>
  <si>
    <t>2.11</t>
  </si>
  <si>
    <r>
      <t xml:space="preserve">Izrada, transport i ugradnja betona za pune ploče u svemu prema detaljima iz projekta i važećim propisima. Kvalitet ugrađenog betona je MB-30.  Puna ploča </t>
    </r>
    <r>
      <rPr>
        <b/>
        <u/>
        <sz val="9"/>
        <color theme="1"/>
        <rFont val="Aktiv Grotesk"/>
        <family val="2"/>
      </rPr>
      <t>POS P101</t>
    </r>
    <r>
      <rPr>
        <sz val="9"/>
        <color theme="1"/>
        <rFont val="Aktiv Grotesk"/>
        <family val="2"/>
      </rPr>
      <t xml:space="preserve">             Cenom obuhvatiti : oplata, beton, sredstva veze, transport i ugradnja. Obračun po m³ izlivenog elementa.                                       </t>
    </r>
  </si>
  <si>
    <r>
      <t xml:space="preserve">Izrada, transport i ugradnja betona za temeljne trake u svemu prema detaljima iz projekta i važećim propisima. Kvalitet ugrađenog betona je MB-30.  </t>
    </r>
    <r>
      <rPr>
        <b/>
        <u/>
        <sz val="9"/>
        <color theme="1"/>
        <rFont val="Aktiv Grotesk"/>
        <family val="2"/>
      </rPr>
      <t>Temeljne trake POS TT</t>
    </r>
    <r>
      <rPr>
        <sz val="9"/>
        <color theme="1"/>
        <rFont val="Aktiv Grotesk"/>
        <family val="2"/>
      </rPr>
      <t xml:space="preserve">      Cenom obuhvatiti : oplata, beton, sredstva veze, transport i ugradnja. Obračun po m³ izlivenog elementa.                                       </t>
    </r>
  </si>
  <si>
    <r>
      <t xml:space="preserve">Izrada, transport i ugradnja betona za temeljne grede u svemu prema detaljima iz projekta i važećim propisima. Kvalitet ugrađenog betona je MB-30.  </t>
    </r>
    <r>
      <rPr>
        <b/>
        <u/>
        <sz val="9"/>
        <color theme="1"/>
        <rFont val="Aktiv Grotesk"/>
        <family val="2"/>
      </rPr>
      <t xml:space="preserve">Temeljna greda POS TG </t>
    </r>
    <r>
      <rPr>
        <sz val="9"/>
        <color theme="1"/>
        <rFont val="Aktiv Grotesk"/>
        <family val="2"/>
      </rPr>
      <t xml:space="preserve">     Cenom obuhvatiti : oplata, beton, sredstva veze, transport i ugradnja. Obračun po m³ izlivenog elementa.                                       </t>
    </r>
  </si>
  <si>
    <t>3. ARMIRAČKI RADOVI</t>
  </si>
  <si>
    <t>4. RADOVI NA MONTAŽI ČELIČNE KONSTRUKCIJE</t>
  </si>
  <si>
    <t>Nabavka materijala, radionička izrada, transport i montaža čelične konstrukcije. Sve raditi prema statičkom proračunu i detaljima iz grafičke dokumentacije. Čeličnu konstrukciju očistiti i odmastiti, zaštititi dva puta antikorozivnim premazima i dva puta završnom bojom po izboru projektanta. Obračun po kg ugrađenog čelika.</t>
  </si>
  <si>
    <t>A. OBJEKAT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</si>
</sst>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ktiv Grotesk"/>
      <family val="2"/>
    </font>
    <font>
      <b/>
      <sz val="9"/>
      <color theme="1"/>
      <name val="Aktiv Grotesk"/>
      <family val="2"/>
    </font>
    <font>
      <b/>
      <sz val="10"/>
      <color theme="1"/>
      <name val="Aktiv Grotesk"/>
      <family val="2"/>
    </font>
    <font>
      <sz val="9"/>
      <color theme="1"/>
      <name val="Calibri"/>
      <family val="2"/>
    </font>
    <font>
      <b/>
      <sz val="11"/>
      <color theme="1"/>
      <name val="Aktiv Grotesk"/>
      <family val="2"/>
    </font>
    <font>
      <sz val="9"/>
      <name val="Aktiv Grotesk"/>
      <family val="2"/>
    </font>
    <font>
      <sz val="10"/>
      <color theme="1"/>
      <name val="Aktiv Grotesk"/>
      <family val="2"/>
    </font>
    <font>
      <b/>
      <sz val="11"/>
      <color rgb="FFFF0000"/>
      <name val="Calibri"/>
      <family val="2"/>
      <scheme val="minor"/>
    </font>
    <font>
      <b/>
      <sz val="11"/>
      <name val="Calibri"/>
      <family val="2"/>
      <scheme val="minor"/>
    </font>
    <font>
      <b/>
      <sz val="9"/>
      <name val="Aktiv Grotesk"/>
      <family val="2"/>
    </font>
    <font>
      <sz val="10"/>
      <color theme="1"/>
      <name val="Calibri"/>
      <family val="2"/>
      <scheme val="minor"/>
    </font>
    <font>
      <sz val="10"/>
      <name val="Arial"/>
      <family val="2"/>
    </font>
    <font>
      <b/>
      <u/>
      <sz val="9"/>
      <color theme="1"/>
      <name val="Aktiv Grotesk"/>
      <family val="2"/>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horizontal="center" vertical="center"/>
    </xf>
    <xf numFmtId="0" fontId="0" fillId="2" borderId="0" xfId="0" applyFill="1"/>
    <xf numFmtId="164" fontId="4" fillId="2" borderId="0" xfId="1" applyNumberFormat="1" applyFont="1" applyFill="1" applyBorder="1" applyAlignment="1">
      <alignment horizontal="center" vertical="center"/>
    </xf>
    <xf numFmtId="0" fontId="5" fillId="2" borderId="0" xfId="0" applyFont="1" applyFill="1"/>
    <xf numFmtId="0" fontId="3" fillId="0" borderId="0" xfId="0" applyFont="1"/>
    <xf numFmtId="0" fontId="3" fillId="0" borderId="1" xfId="0" quotePrefix="1" applyFont="1" applyBorder="1" applyAlignment="1">
      <alignment horizontal="center" vertical="center"/>
    </xf>
    <xf numFmtId="43" fontId="3" fillId="0" borderId="1" xfId="1" applyFont="1" applyBorder="1" applyAlignment="1">
      <alignment horizontal="center" vertical="center"/>
    </xf>
    <xf numFmtId="0" fontId="2" fillId="0" borderId="2" xfId="0" applyFont="1" applyBorder="1"/>
    <xf numFmtId="0" fontId="0" fillId="0" borderId="2" xfId="0" applyBorder="1"/>
    <xf numFmtId="164" fontId="2" fillId="0" borderId="2" xfId="0" applyNumberFormat="1" applyFont="1" applyBorder="1"/>
    <xf numFmtId="164" fontId="4" fillId="2" borderId="0" xfId="0" applyNumberFormat="1" applyFont="1" applyFill="1"/>
    <xf numFmtId="0" fontId="4" fillId="0" borderId="2" xfId="0" applyFont="1" applyBorder="1"/>
    <xf numFmtId="0" fontId="7" fillId="0" borderId="0" xfId="0" applyFont="1"/>
    <xf numFmtId="0" fontId="8" fillId="0" borderId="1" xfId="0" applyFont="1" applyBorder="1" applyAlignment="1">
      <alignment vertical="center" wrapText="1"/>
    </xf>
    <xf numFmtId="0" fontId="0" fillId="0" borderId="0" xfId="0" applyAlignment="1">
      <alignment vertical="top" wrapText="1"/>
    </xf>
    <xf numFmtId="0" fontId="4" fillId="0" borderId="0" xfId="0" applyFont="1" applyAlignment="1">
      <alignment horizontal="center" vertical="center" wrapText="1"/>
    </xf>
    <xf numFmtId="164" fontId="4" fillId="0" borderId="0" xfId="1" applyNumberFormat="1" applyFont="1" applyFill="1" applyBorder="1" applyAlignment="1">
      <alignment horizontal="center" vertical="center"/>
    </xf>
    <xf numFmtId="0" fontId="4" fillId="0" borderId="1"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43" fontId="3" fillId="0" borderId="0" xfId="1" applyFont="1" applyBorder="1" applyAlignment="1">
      <alignment horizontal="center" vertical="center"/>
    </xf>
    <xf numFmtId="0" fontId="2" fillId="0" borderId="0" xfId="0" applyFont="1" applyAlignment="1">
      <alignment horizontal="right"/>
    </xf>
    <xf numFmtId="164" fontId="2" fillId="0" borderId="0" xfId="0" applyNumberFormat="1" applyFont="1"/>
    <xf numFmtId="164" fontId="11" fillId="0" borderId="2" xfId="0" applyNumberFormat="1" applyFont="1" applyBorder="1"/>
    <xf numFmtId="0" fontId="12" fillId="0" borderId="1" xfId="0" applyFont="1" applyBorder="1" applyAlignment="1">
      <alignment vertical="center" wrapText="1"/>
    </xf>
    <xf numFmtId="0" fontId="0" fillId="0" borderId="5" xfId="0" applyBorder="1"/>
    <xf numFmtId="0" fontId="0" fillId="0" borderId="6" xfId="0" applyBorder="1"/>
    <xf numFmtId="0" fontId="2" fillId="0" borderId="4" xfId="0" applyFont="1" applyBorder="1"/>
    <xf numFmtId="0" fontId="13" fillId="0" borderId="0" xfId="0" applyFont="1" applyAlignment="1">
      <alignment vertical="center" wrapText="1"/>
    </xf>
    <xf numFmtId="164" fontId="3" fillId="0" borderId="1" xfId="1" applyNumberFormat="1" applyFont="1" applyBorder="1" applyAlignment="1">
      <alignment horizontal="center" vertical="center"/>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9" fontId="3" fillId="0" borderId="1" xfId="0" applyNumberFormat="1" applyFont="1" applyBorder="1" applyAlignment="1">
      <alignment horizontal="center" vertical="center"/>
    </xf>
    <xf numFmtId="9" fontId="3" fillId="0" borderId="1" xfId="2" applyFont="1" applyBorder="1" applyAlignment="1">
      <alignment horizontal="center" vertical="center"/>
    </xf>
    <xf numFmtId="0" fontId="2" fillId="0" borderId="5" xfId="0" applyFont="1" applyBorder="1"/>
    <xf numFmtId="164" fontId="2" fillId="0" borderId="2" xfId="0" applyNumberFormat="1" applyFont="1" applyBorder="1" applyAlignment="1">
      <alignment horizontal="left"/>
    </xf>
    <xf numFmtId="164" fontId="0" fillId="0" borderId="0" xfId="0" applyNumberFormat="1"/>
    <xf numFmtId="164" fontId="0" fillId="0" borderId="0" xfId="1" applyNumberFormat="1" applyFont="1" applyFill="1"/>
    <xf numFmtId="0" fontId="3" fillId="0" borderId="2" xfId="0" applyFont="1" applyBorder="1"/>
    <xf numFmtId="164" fontId="4" fillId="0" borderId="2" xfId="0" applyNumberFormat="1" applyFont="1" applyBorder="1"/>
    <xf numFmtId="164" fontId="10" fillId="0" borderId="2" xfId="0" applyNumberFormat="1" applyFont="1" applyBorder="1"/>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left"/>
    </xf>
    <xf numFmtId="0" fontId="4" fillId="2" borderId="0" xfId="0" applyFont="1" applyFill="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2" fillId="2" borderId="0" xfId="0" applyFont="1" applyFill="1" applyAlignment="1">
      <alignment horizontal="center"/>
    </xf>
    <xf numFmtId="0" fontId="5" fillId="2" borderId="0" xfId="0" applyFont="1" applyFill="1" applyAlignment="1">
      <alignment horizontal="center"/>
    </xf>
    <xf numFmtId="0" fontId="9" fillId="0" borderId="3" xfId="0" applyFont="1" applyBorder="1" applyAlignment="1">
      <alignment horizontal="left" wrapText="1"/>
    </xf>
    <xf numFmtId="0" fontId="5" fillId="2" borderId="3" xfId="0" applyFont="1" applyFill="1" applyBorder="1" applyAlignment="1">
      <alignment horizontal="left"/>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3" fontId="3" fillId="0" borderId="7" xfId="1" applyFont="1" applyBorder="1" applyAlignment="1">
      <alignment horizontal="center" vertical="center"/>
    </xf>
    <xf numFmtId="43" fontId="3" fillId="0" borderId="8" xfId="1" applyFont="1" applyBorder="1" applyAlignment="1">
      <alignment horizontal="center" vertical="center"/>
    </xf>
    <xf numFmtId="43" fontId="3" fillId="0" borderId="9" xfId="1" applyFont="1" applyBorder="1" applyAlignment="1">
      <alignment horizontal="center" vertical="center"/>
    </xf>
    <xf numFmtId="0" fontId="3" fillId="0" borderId="7" xfId="0" quotePrefix="1"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43" fontId="4" fillId="2" borderId="0" xfId="1"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8073-624F-4A37-8381-3AF7CB1D7101}">
  <dimension ref="B2:C11"/>
  <sheetViews>
    <sheetView showGridLines="0" tabSelected="1" zoomScale="140" zoomScaleNormal="140" workbookViewId="0">
      <selection activeCell="G11" sqref="G11"/>
    </sheetView>
  </sheetViews>
  <sheetFormatPr defaultRowHeight="14.4" x14ac:dyDescent="0.3"/>
  <cols>
    <col min="1" max="1" width="7.88671875" customWidth="1"/>
    <col min="2" max="2" width="47" customWidth="1"/>
    <col min="3" max="3" width="18" customWidth="1"/>
  </cols>
  <sheetData>
    <row r="2" spans="2:3" x14ac:dyDescent="0.3">
      <c r="B2" t="s">
        <v>25</v>
      </c>
      <c r="C2" s="41">
        <f>+SUM(C4:C11)</f>
        <v>0</v>
      </c>
    </row>
    <row r="4" spans="2:3" x14ac:dyDescent="0.3">
      <c r="B4" t="s">
        <v>227</v>
      </c>
      <c r="C4" s="42">
        <f>+'1.Arhitektura'!G2</f>
        <v>0</v>
      </c>
    </row>
    <row r="5" spans="2:3" x14ac:dyDescent="0.3">
      <c r="B5" t="s">
        <v>487</v>
      </c>
      <c r="C5" s="42">
        <f>+'2. Konstrukcija'!G6</f>
        <v>0</v>
      </c>
    </row>
    <row r="6" spans="2:3" x14ac:dyDescent="0.3">
      <c r="B6" t="s">
        <v>228</v>
      </c>
      <c r="C6" s="42">
        <f>+'3.Hidrotehnika'!G7</f>
        <v>0</v>
      </c>
    </row>
    <row r="7" spans="2:3" x14ac:dyDescent="0.3">
      <c r="B7" t="s">
        <v>229</v>
      </c>
      <c r="C7" s="42">
        <f>+'4.Elektroenergetika'!G11</f>
        <v>0</v>
      </c>
    </row>
    <row r="8" spans="2:3" x14ac:dyDescent="0.3">
      <c r="B8" t="s">
        <v>230</v>
      </c>
      <c r="C8" s="42">
        <f>+'5.Telekomunikacija'!G6</f>
        <v>0</v>
      </c>
    </row>
    <row r="9" spans="2:3" x14ac:dyDescent="0.3">
      <c r="B9" t="s">
        <v>231</v>
      </c>
      <c r="C9" s="42">
        <f>+'5.1. Dojava požara'!G7</f>
        <v>0</v>
      </c>
    </row>
    <row r="10" spans="2:3" x14ac:dyDescent="0.3">
      <c r="B10" t="s">
        <v>232</v>
      </c>
      <c r="C10" s="42">
        <f>+'6.Mašinske instalacije'!G6</f>
        <v>0</v>
      </c>
    </row>
    <row r="11" spans="2:3" x14ac:dyDescent="0.3">
      <c r="B11" t="s">
        <v>233</v>
      </c>
      <c r="C11" s="42">
        <f>+'9.Spoljno uređenje'!G5</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C4EE-B161-4508-818F-3861961780DD}">
  <dimension ref="B2:G191"/>
  <sheetViews>
    <sheetView showGridLines="0" topLeftCell="A188" zoomScale="80" zoomScaleNormal="80" workbookViewId="0">
      <selection activeCell="H194" sqref="H194"/>
    </sheetView>
  </sheetViews>
  <sheetFormatPr defaultRowHeight="14.4" x14ac:dyDescent="0.3"/>
  <cols>
    <col min="1" max="1" width="4.6640625" customWidth="1"/>
    <col min="2" max="2" width="5.77734375" customWidth="1"/>
    <col min="3" max="3" width="70" customWidth="1"/>
    <col min="5" max="5" width="9" bestFit="1" customWidth="1"/>
    <col min="6" max="6" width="10.21875" bestFit="1" customWidth="1"/>
    <col min="7" max="7" width="13.109375" customWidth="1"/>
  </cols>
  <sheetData>
    <row r="2" spans="2:7" ht="16.8" x14ac:dyDescent="0.5">
      <c r="B2" s="49" t="s">
        <v>227</v>
      </c>
      <c r="C2" s="49"/>
      <c r="D2" s="49"/>
      <c r="E2" s="49"/>
      <c r="F2" s="49"/>
      <c r="G2" s="15">
        <f>+SUM(G4:G19)</f>
        <v>0</v>
      </c>
    </row>
    <row r="3" spans="2:7" ht="17.399999999999999" thickBot="1" x14ac:dyDescent="0.55000000000000004">
      <c r="B3" s="9"/>
      <c r="C3" s="9"/>
      <c r="D3" s="9"/>
      <c r="E3" s="9"/>
      <c r="F3" s="9"/>
      <c r="G3" s="9"/>
    </row>
    <row r="4" spans="2:7" ht="17.399999999999999" thickBot="1" x14ac:dyDescent="0.55000000000000004">
      <c r="B4" s="16" t="str">
        <f>+B22</f>
        <v>1. PRIPREMNI RADOVI</v>
      </c>
      <c r="C4" s="16"/>
      <c r="D4" s="43"/>
      <c r="E4" s="43"/>
      <c r="F4" s="43"/>
      <c r="G4" s="44">
        <f>+G31</f>
        <v>0</v>
      </c>
    </row>
    <row r="5" spans="2:7" ht="17.399999999999999" thickBot="1" x14ac:dyDescent="0.55000000000000004">
      <c r="B5" s="16" t="str">
        <f>+B33</f>
        <v>2. RADOVI DEMONTAŽE, RADOVI RUŠENJA I ZEMLJANI RADOVI</v>
      </c>
      <c r="C5" s="16"/>
      <c r="D5" s="43"/>
      <c r="E5" s="43"/>
      <c r="F5" s="43"/>
      <c r="G5" s="44">
        <f>+G65</f>
        <v>0</v>
      </c>
    </row>
    <row r="6" spans="2:7" ht="17.399999999999999" thickBot="1" x14ac:dyDescent="0.55000000000000004">
      <c r="B6" s="16" t="str">
        <f>+B67</f>
        <v>3. BETONSKI RADOVI</v>
      </c>
      <c r="C6" s="16"/>
      <c r="D6" s="43"/>
      <c r="E6" s="43"/>
      <c r="F6" s="43"/>
      <c r="G6" s="44">
        <f>+G71</f>
        <v>0</v>
      </c>
    </row>
    <row r="7" spans="2:7" ht="17.399999999999999" thickBot="1" x14ac:dyDescent="0.55000000000000004">
      <c r="B7" s="16" t="str">
        <f>+B73</f>
        <v>4. ARMIČARSKI RADOVI</v>
      </c>
      <c r="C7" s="16"/>
      <c r="D7" s="43"/>
      <c r="E7" s="43"/>
      <c r="F7" s="43"/>
      <c r="G7" s="44">
        <f>+G76</f>
        <v>0</v>
      </c>
    </row>
    <row r="8" spans="2:7" ht="17.399999999999999" thickBot="1" x14ac:dyDescent="0.55000000000000004">
      <c r="B8" s="16" t="str">
        <f>+B78</f>
        <v>5. ZIDARSKI RADOVI</v>
      </c>
      <c r="C8" s="16"/>
      <c r="D8" s="43"/>
      <c r="E8" s="43"/>
      <c r="F8" s="43"/>
      <c r="G8" s="44">
        <f>+G89</f>
        <v>0</v>
      </c>
    </row>
    <row r="9" spans="2:7" ht="17.399999999999999" thickBot="1" x14ac:dyDescent="0.55000000000000004">
      <c r="B9" s="16" t="str">
        <f>+B91</f>
        <v>6. HIDROIZOLATERSKI RADOVI</v>
      </c>
      <c r="C9" s="16"/>
      <c r="D9" s="43"/>
      <c r="E9" s="43"/>
      <c r="F9" s="43"/>
      <c r="G9" s="44">
        <f>+G96</f>
        <v>0</v>
      </c>
    </row>
    <row r="10" spans="2:7" ht="17.399999999999999" thickBot="1" x14ac:dyDescent="0.55000000000000004">
      <c r="B10" s="16" t="str">
        <f>+B98</f>
        <v>7. TERMOIZOLATERSKI RADOVI</v>
      </c>
      <c r="C10" s="16"/>
      <c r="D10" s="43"/>
      <c r="E10" s="43"/>
      <c r="F10" s="43"/>
      <c r="G10" s="44">
        <f>+G103</f>
        <v>0</v>
      </c>
    </row>
    <row r="11" spans="2:7" ht="17.399999999999999" thickBot="1" x14ac:dyDescent="0.55000000000000004">
      <c r="B11" s="16" t="str">
        <f>+B105</f>
        <v>8. LAKI PREGRADNI ZIDOVI I SPUŠTENI PLAFONI</v>
      </c>
      <c r="C11" s="16"/>
      <c r="D11" s="43"/>
      <c r="E11" s="43"/>
      <c r="F11" s="43"/>
      <c r="G11" s="44">
        <f>+G108</f>
        <v>0</v>
      </c>
    </row>
    <row r="12" spans="2:7" ht="17.399999999999999" thickBot="1" x14ac:dyDescent="0.55000000000000004">
      <c r="B12" s="16" t="str">
        <f>+B110</f>
        <v>9. KERAMIČARSKI RADOVI</v>
      </c>
      <c r="C12" s="16"/>
      <c r="D12" s="43"/>
      <c r="E12" s="43"/>
      <c r="F12" s="43"/>
      <c r="G12" s="44">
        <f>+G120</f>
        <v>0</v>
      </c>
    </row>
    <row r="13" spans="2:7" ht="17.399999999999999" thickBot="1" x14ac:dyDescent="0.55000000000000004">
      <c r="B13" s="16" t="str">
        <f>+B122</f>
        <v>10. PODOPOLAGAČKI RADOVI</v>
      </c>
      <c r="C13" s="16"/>
      <c r="D13" s="43"/>
      <c r="E13" s="43"/>
      <c r="F13" s="43"/>
      <c r="G13" s="44">
        <f>+G126</f>
        <v>0</v>
      </c>
    </row>
    <row r="14" spans="2:7" ht="17.399999999999999" thickBot="1" x14ac:dyDescent="0.55000000000000004">
      <c r="B14" s="16" t="str">
        <f>+B128</f>
        <v>11. MOLERSKI RADOVI</v>
      </c>
      <c r="C14" s="16"/>
      <c r="D14" s="43"/>
      <c r="E14" s="43"/>
      <c r="F14" s="43"/>
      <c r="G14" s="44">
        <f>+G133</f>
        <v>0</v>
      </c>
    </row>
    <row r="15" spans="2:7" ht="17.399999999999999" thickBot="1" x14ac:dyDescent="0.55000000000000004">
      <c r="B15" s="16" t="str">
        <f>+B135</f>
        <v>12. ALUMINIJUMSKA BRAVARIJA</v>
      </c>
      <c r="C15" s="16"/>
      <c r="D15" s="43"/>
      <c r="E15" s="43"/>
      <c r="F15" s="43"/>
      <c r="G15" s="44">
        <f>+G154</f>
        <v>0</v>
      </c>
    </row>
    <row r="16" spans="2:7" ht="17.399999999999999" thickBot="1" x14ac:dyDescent="0.55000000000000004">
      <c r="B16" s="16" t="str">
        <f>+B156</f>
        <v>13. STOLARIJA</v>
      </c>
      <c r="C16" s="16"/>
      <c r="D16" s="43"/>
      <c r="E16" s="43"/>
      <c r="F16" s="43"/>
      <c r="G16" s="44">
        <f>+G163</f>
        <v>0</v>
      </c>
    </row>
    <row r="17" spans="2:7" ht="17.399999999999999" thickBot="1" x14ac:dyDescent="0.55000000000000004">
      <c r="B17" s="16" t="str">
        <f>+B165</f>
        <v>14.KROVOPOKRIVAČKI RADOVI</v>
      </c>
      <c r="C17" s="16"/>
      <c r="D17" s="43"/>
      <c r="E17" s="43"/>
      <c r="F17" s="43"/>
      <c r="G17" s="44">
        <f>+G174</f>
        <v>0</v>
      </c>
    </row>
    <row r="18" spans="2:7" ht="17.399999999999999" thickBot="1" x14ac:dyDescent="0.55000000000000004">
      <c r="B18" s="16" t="str">
        <f>+B176</f>
        <v>15. LIMARSKI RADOVI</v>
      </c>
      <c r="C18" s="16"/>
      <c r="D18" s="43"/>
      <c r="E18" s="43"/>
      <c r="F18" s="43"/>
      <c r="G18" s="44">
        <f>+G183</f>
        <v>0</v>
      </c>
    </row>
    <row r="19" spans="2:7" ht="17.399999999999999" thickBot="1" x14ac:dyDescent="0.55000000000000004">
      <c r="B19" s="16" t="str">
        <f>+B185</f>
        <v>16. LIMARSKI RADOVI</v>
      </c>
      <c r="C19" s="16"/>
      <c r="D19" s="43"/>
      <c r="E19" s="43"/>
      <c r="F19" s="43"/>
      <c r="G19" s="44">
        <f>+G190</f>
        <v>0</v>
      </c>
    </row>
    <row r="22" spans="2:7" ht="18.600000000000001" x14ac:dyDescent="0.55000000000000004">
      <c r="B22" s="48" t="s">
        <v>234</v>
      </c>
      <c r="C22" s="48"/>
      <c r="D22" s="48"/>
      <c r="E22" s="48"/>
      <c r="F22" s="48"/>
      <c r="G22" s="48"/>
    </row>
    <row r="23" spans="2:7" ht="16.8" x14ac:dyDescent="0.3">
      <c r="D23" s="5" t="s">
        <v>0</v>
      </c>
      <c r="E23" s="5" t="s">
        <v>1</v>
      </c>
      <c r="F23" s="5" t="s">
        <v>2</v>
      </c>
      <c r="G23" s="5" t="s">
        <v>3</v>
      </c>
    </row>
    <row r="24" spans="2:7" ht="16.8" customHeight="1" x14ac:dyDescent="0.3">
      <c r="B24" s="3">
        <v>1.1000000000000001</v>
      </c>
      <c r="C24" s="2" t="s">
        <v>237</v>
      </c>
      <c r="D24" s="3" t="s">
        <v>238</v>
      </c>
      <c r="E24" s="11">
        <v>1</v>
      </c>
      <c r="F24" s="11"/>
      <c r="G24" s="11">
        <f>+F24*E24</f>
        <v>0</v>
      </c>
    </row>
    <row r="25" spans="2:7" ht="36.6" customHeight="1" x14ac:dyDescent="0.3">
      <c r="B25" s="3">
        <v>1.2</v>
      </c>
      <c r="C25" s="2" t="s">
        <v>239</v>
      </c>
      <c r="D25" s="3" t="s">
        <v>4</v>
      </c>
      <c r="E25" s="11">
        <v>1</v>
      </c>
      <c r="F25" s="11"/>
      <c r="G25" s="11">
        <f t="shared" ref="G25:G29" si="0">+F25*E25</f>
        <v>0</v>
      </c>
    </row>
    <row r="26" spans="2:7" ht="33.6" x14ac:dyDescent="0.3">
      <c r="B26" s="3">
        <v>1.3</v>
      </c>
      <c r="C26" s="2" t="s">
        <v>240</v>
      </c>
      <c r="D26" s="3" t="s">
        <v>4</v>
      </c>
      <c r="E26" s="11">
        <v>1</v>
      </c>
      <c r="F26" s="11"/>
      <c r="G26" s="11">
        <f t="shared" si="0"/>
        <v>0</v>
      </c>
    </row>
    <row r="27" spans="2:7" ht="16.8" x14ac:dyDescent="0.3">
      <c r="B27" s="3">
        <v>1.4</v>
      </c>
      <c r="C27" s="4" t="s">
        <v>241</v>
      </c>
      <c r="D27" s="3" t="s">
        <v>4</v>
      </c>
      <c r="E27" s="11">
        <v>1</v>
      </c>
      <c r="F27" s="11"/>
      <c r="G27" s="11">
        <f t="shared" si="0"/>
        <v>0</v>
      </c>
    </row>
    <row r="28" spans="2:7" ht="33.6" x14ac:dyDescent="0.3">
      <c r="B28" s="3">
        <v>1.5</v>
      </c>
      <c r="C28" s="2" t="s">
        <v>242</v>
      </c>
      <c r="D28" s="3" t="s">
        <v>4</v>
      </c>
      <c r="E28" s="11">
        <v>1</v>
      </c>
      <c r="F28" s="11"/>
      <c r="G28" s="11">
        <f t="shared" si="0"/>
        <v>0</v>
      </c>
    </row>
    <row r="29" spans="2:7" ht="67.2" x14ac:dyDescent="0.3">
      <c r="B29" s="3">
        <v>1.6</v>
      </c>
      <c r="C29" s="2" t="s">
        <v>243</v>
      </c>
      <c r="D29" s="3" t="s">
        <v>244</v>
      </c>
      <c r="E29" s="11">
        <v>15</v>
      </c>
      <c r="F29" s="11"/>
      <c r="G29" s="11">
        <f t="shared" si="0"/>
        <v>0</v>
      </c>
    </row>
    <row r="31" spans="2:7" ht="16.8" x14ac:dyDescent="0.3">
      <c r="B31" s="6"/>
      <c r="C31" s="6"/>
      <c r="D31" s="47" t="s">
        <v>5</v>
      </c>
      <c r="E31" s="47"/>
      <c r="F31" s="47"/>
      <c r="G31" s="7">
        <f>+SUM(G24:G29)</f>
        <v>0</v>
      </c>
    </row>
    <row r="33" spans="2:7" ht="18.600000000000001" x14ac:dyDescent="0.55000000000000004">
      <c r="B33" s="48" t="s">
        <v>245</v>
      </c>
      <c r="C33" s="48"/>
      <c r="D33" s="48"/>
      <c r="E33" s="48"/>
      <c r="F33" s="48"/>
      <c r="G33" s="48"/>
    </row>
    <row r="34" spans="2:7" ht="50.4" x14ac:dyDescent="0.3">
      <c r="B34" s="3">
        <v>2.1</v>
      </c>
      <c r="C34" s="2" t="s">
        <v>246</v>
      </c>
      <c r="D34" s="3" t="s">
        <v>244</v>
      </c>
      <c r="E34" s="11">
        <v>49.51</v>
      </c>
      <c r="F34" s="11"/>
      <c r="G34" s="11">
        <f>+F34*E34</f>
        <v>0</v>
      </c>
    </row>
    <row r="35" spans="2:7" ht="53.4" customHeight="1" x14ac:dyDescent="0.3">
      <c r="B35" s="3">
        <v>2.2000000000000002</v>
      </c>
      <c r="C35" s="2" t="s">
        <v>247</v>
      </c>
      <c r="D35" s="3" t="s">
        <v>244</v>
      </c>
      <c r="E35" s="11">
        <v>21</v>
      </c>
      <c r="F35" s="11"/>
      <c r="G35" s="11">
        <f t="shared" ref="G35:G63" si="1">+F35*E35</f>
        <v>0</v>
      </c>
    </row>
    <row r="36" spans="2:7" ht="66.599999999999994" customHeight="1" x14ac:dyDescent="0.3">
      <c r="B36" s="3">
        <v>2.2999999999999998</v>
      </c>
      <c r="C36" s="2" t="s">
        <v>248</v>
      </c>
      <c r="D36" s="3" t="s">
        <v>4</v>
      </c>
      <c r="E36" s="11">
        <v>6</v>
      </c>
      <c r="F36" s="11"/>
      <c r="G36" s="11">
        <f t="shared" si="1"/>
        <v>0</v>
      </c>
    </row>
    <row r="37" spans="2:7" ht="50.4" x14ac:dyDescent="0.3">
      <c r="B37" s="3">
        <v>2.4</v>
      </c>
      <c r="C37" s="2" t="s">
        <v>249</v>
      </c>
      <c r="D37" s="3" t="s">
        <v>4</v>
      </c>
      <c r="E37" s="11">
        <v>4</v>
      </c>
      <c r="F37" s="11"/>
      <c r="G37" s="11">
        <f t="shared" si="1"/>
        <v>0</v>
      </c>
    </row>
    <row r="38" spans="2:7" ht="50.4" x14ac:dyDescent="0.3">
      <c r="B38" s="3">
        <v>2.5</v>
      </c>
      <c r="C38" s="2" t="s">
        <v>250</v>
      </c>
      <c r="D38" s="3" t="s">
        <v>4</v>
      </c>
      <c r="E38" s="11">
        <v>6</v>
      </c>
      <c r="F38" s="11"/>
      <c r="G38" s="11">
        <f t="shared" si="1"/>
        <v>0</v>
      </c>
    </row>
    <row r="39" spans="2:7" ht="67.2" x14ac:dyDescent="0.3">
      <c r="B39" s="3">
        <v>2.6</v>
      </c>
      <c r="C39" s="2" t="s">
        <v>251</v>
      </c>
      <c r="D39" s="3" t="s">
        <v>4</v>
      </c>
      <c r="E39" s="11">
        <v>2</v>
      </c>
      <c r="F39" s="11"/>
      <c r="G39" s="11">
        <f t="shared" si="1"/>
        <v>0</v>
      </c>
    </row>
    <row r="40" spans="2:7" ht="50.4" x14ac:dyDescent="0.3">
      <c r="B40" s="3">
        <v>2.7</v>
      </c>
      <c r="C40" s="2" t="s">
        <v>252</v>
      </c>
      <c r="D40" s="3" t="s">
        <v>4</v>
      </c>
      <c r="E40" s="11">
        <v>4</v>
      </c>
      <c r="F40" s="11"/>
      <c r="G40" s="11">
        <f t="shared" si="1"/>
        <v>0</v>
      </c>
    </row>
    <row r="41" spans="2:7" ht="50.4" x14ac:dyDescent="0.3">
      <c r="B41" s="3">
        <v>2.8</v>
      </c>
      <c r="C41" s="2" t="s">
        <v>253</v>
      </c>
      <c r="D41" s="3" t="s">
        <v>4</v>
      </c>
      <c r="E41" s="11">
        <v>2</v>
      </c>
      <c r="F41" s="11"/>
      <c r="G41" s="11">
        <f t="shared" si="1"/>
        <v>0</v>
      </c>
    </row>
    <row r="42" spans="2:7" ht="50.4" x14ac:dyDescent="0.3">
      <c r="B42" s="3">
        <v>2.9</v>
      </c>
      <c r="C42" s="2" t="s">
        <v>254</v>
      </c>
      <c r="D42" s="3" t="s">
        <v>244</v>
      </c>
      <c r="E42" s="11">
        <v>38.340000000000003</v>
      </c>
      <c r="F42" s="11"/>
      <c r="G42" s="11">
        <f t="shared" si="1"/>
        <v>0</v>
      </c>
    </row>
    <row r="43" spans="2:7" ht="67.2" x14ac:dyDescent="0.3">
      <c r="B43" s="10" t="s">
        <v>6</v>
      </c>
      <c r="C43" s="2" t="s">
        <v>255</v>
      </c>
      <c r="D43" s="3" t="s">
        <v>244</v>
      </c>
      <c r="E43" s="11">
        <v>26.38</v>
      </c>
      <c r="F43" s="11"/>
      <c r="G43" s="11">
        <f t="shared" si="1"/>
        <v>0</v>
      </c>
    </row>
    <row r="44" spans="2:7" ht="50.4" x14ac:dyDescent="0.3">
      <c r="B44" s="3">
        <v>2.11</v>
      </c>
      <c r="C44" s="2" t="s">
        <v>256</v>
      </c>
      <c r="D44" s="3" t="s">
        <v>4</v>
      </c>
      <c r="E44" s="11">
        <v>2</v>
      </c>
      <c r="F44" s="11"/>
      <c r="G44" s="11">
        <f t="shared" si="1"/>
        <v>0</v>
      </c>
    </row>
    <row r="45" spans="2:7" ht="33.6" x14ac:dyDescent="0.3">
      <c r="B45" s="3">
        <v>2.12</v>
      </c>
      <c r="C45" s="2" t="s">
        <v>257</v>
      </c>
      <c r="D45" s="3" t="s">
        <v>8</v>
      </c>
      <c r="E45" s="11">
        <v>12.54</v>
      </c>
      <c r="F45" s="11"/>
      <c r="G45" s="11">
        <f t="shared" si="1"/>
        <v>0</v>
      </c>
    </row>
    <row r="46" spans="2:7" ht="67.2" x14ac:dyDescent="0.3">
      <c r="B46" s="3">
        <v>2.13</v>
      </c>
      <c r="C46" s="2" t="s">
        <v>258</v>
      </c>
      <c r="D46" s="3" t="s">
        <v>8</v>
      </c>
      <c r="E46" s="11">
        <v>58.2</v>
      </c>
      <c r="F46" s="11"/>
      <c r="G46" s="11">
        <f t="shared" si="1"/>
        <v>0</v>
      </c>
    </row>
    <row r="47" spans="2:7" ht="67.2" x14ac:dyDescent="0.3">
      <c r="B47" s="3">
        <v>2.14</v>
      </c>
      <c r="C47" s="2" t="s">
        <v>259</v>
      </c>
      <c r="D47" s="3" t="s">
        <v>244</v>
      </c>
      <c r="E47" s="11">
        <v>30</v>
      </c>
      <c r="F47" s="11"/>
      <c r="G47" s="11">
        <f t="shared" si="1"/>
        <v>0</v>
      </c>
    </row>
    <row r="48" spans="2:7" ht="67.2" x14ac:dyDescent="0.3">
      <c r="B48" s="3">
        <v>2.15</v>
      </c>
      <c r="C48" s="2" t="s">
        <v>260</v>
      </c>
      <c r="D48" s="3" t="s">
        <v>244</v>
      </c>
      <c r="E48" s="11">
        <v>15</v>
      </c>
      <c r="F48" s="11"/>
      <c r="G48" s="11">
        <f t="shared" si="1"/>
        <v>0</v>
      </c>
    </row>
    <row r="49" spans="2:7" ht="67.2" x14ac:dyDescent="0.3">
      <c r="B49" s="3">
        <v>2.16</v>
      </c>
      <c r="C49" s="2" t="s">
        <v>261</v>
      </c>
      <c r="D49" s="3" t="s">
        <v>244</v>
      </c>
      <c r="E49" s="11">
        <v>39.700000000000003</v>
      </c>
      <c r="F49" s="11"/>
      <c r="G49" s="11">
        <f t="shared" si="1"/>
        <v>0</v>
      </c>
    </row>
    <row r="50" spans="2:7" ht="50.4" x14ac:dyDescent="0.3">
      <c r="B50" s="3">
        <v>2.17</v>
      </c>
      <c r="C50" s="2" t="s">
        <v>262</v>
      </c>
      <c r="D50" s="3" t="s">
        <v>244</v>
      </c>
      <c r="E50" s="11">
        <v>70.5</v>
      </c>
      <c r="F50" s="11"/>
      <c r="G50" s="11">
        <f t="shared" si="1"/>
        <v>0</v>
      </c>
    </row>
    <row r="51" spans="2:7" ht="67.2" x14ac:dyDescent="0.3">
      <c r="B51" s="10" t="s">
        <v>7</v>
      </c>
      <c r="C51" s="2" t="s">
        <v>263</v>
      </c>
      <c r="D51" s="3" t="s">
        <v>264</v>
      </c>
      <c r="E51" s="11">
        <v>5.15</v>
      </c>
      <c r="F51" s="11"/>
      <c r="G51" s="11">
        <f t="shared" si="1"/>
        <v>0</v>
      </c>
    </row>
    <row r="52" spans="2:7" ht="50.4" x14ac:dyDescent="0.3">
      <c r="B52" s="10">
        <v>2.19</v>
      </c>
      <c r="C52" s="2" t="s">
        <v>265</v>
      </c>
      <c r="D52" s="3" t="s">
        <v>264</v>
      </c>
      <c r="E52" s="11">
        <v>0.55000000000000004</v>
      </c>
      <c r="F52" s="11"/>
      <c r="G52" s="11">
        <f t="shared" si="1"/>
        <v>0</v>
      </c>
    </row>
    <row r="53" spans="2:7" ht="50.4" x14ac:dyDescent="0.3">
      <c r="B53" s="3">
        <v>2.2000000000000002</v>
      </c>
      <c r="C53" s="2" t="s">
        <v>266</v>
      </c>
      <c r="D53" s="3" t="s">
        <v>264</v>
      </c>
      <c r="E53" s="11">
        <v>1.37</v>
      </c>
      <c r="F53" s="11"/>
      <c r="G53" s="11">
        <f t="shared" si="1"/>
        <v>0</v>
      </c>
    </row>
    <row r="54" spans="2:7" ht="50.4" x14ac:dyDescent="0.3">
      <c r="B54" s="10">
        <v>2.21</v>
      </c>
      <c r="C54" s="2" t="s">
        <v>267</v>
      </c>
      <c r="D54" s="3" t="s">
        <v>264</v>
      </c>
      <c r="E54" s="11">
        <v>0.54</v>
      </c>
      <c r="F54" s="11"/>
      <c r="G54" s="11">
        <f t="shared" si="1"/>
        <v>0</v>
      </c>
    </row>
    <row r="55" spans="2:7" ht="50.4" x14ac:dyDescent="0.3">
      <c r="B55" s="3">
        <v>2.2200000000000002</v>
      </c>
      <c r="C55" s="2" t="s">
        <v>268</v>
      </c>
      <c r="D55" s="3" t="s">
        <v>264</v>
      </c>
      <c r="E55" s="11">
        <v>0.35</v>
      </c>
      <c r="F55" s="11"/>
      <c r="G55" s="11">
        <f t="shared" si="1"/>
        <v>0</v>
      </c>
    </row>
    <row r="56" spans="2:7" ht="50.4" x14ac:dyDescent="0.3">
      <c r="B56" s="3">
        <v>2.23</v>
      </c>
      <c r="C56" s="2" t="s">
        <v>269</v>
      </c>
      <c r="D56" s="3" t="s">
        <v>264</v>
      </c>
      <c r="E56" s="11">
        <v>0.87</v>
      </c>
      <c r="F56" s="11"/>
      <c r="G56" s="11">
        <f t="shared" si="1"/>
        <v>0</v>
      </c>
    </row>
    <row r="57" spans="2:7" ht="50.4" x14ac:dyDescent="0.3">
      <c r="B57" s="10">
        <v>2.2400000000000002</v>
      </c>
      <c r="C57" s="2" t="s">
        <v>270</v>
      </c>
      <c r="D57" s="3" t="s">
        <v>264</v>
      </c>
      <c r="E57" s="11">
        <v>1.1000000000000001</v>
      </c>
      <c r="F57" s="11"/>
      <c r="G57" s="11">
        <f t="shared" si="1"/>
        <v>0</v>
      </c>
    </row>
    <row r="58" spans="2:7" ht="33.6" x14ac:dyDescent="0.3">
      <c r="B58" s="3">
        <v>2.25</v>
      </c>
      <c r="C58" s="2" t="s">
        <v>271</v>
      </c>
      <c r="D58" s="3" t="s">
        <v>264</v>
      </c>
      <c r="E58" s="11">
        <v>0.3</v>
      </c>
      <c r="F58" s="11"/>
      <c r="G58" s="11">
        <f t="shared" si="1"/>
        <v>0</v>
      </c>
    </row>
    <row r="59" spans="2:7" ht="67.2" x14ac:dyDescent="0.3">
      <c r="B59" s="3">
        <v>2.2599999999999998</v>
      </c>
      <c r="C59" s="2" t="s">
        <v>272</v>
      </c>
      <c r="D59" s="3" t="s">
        <v>244</v>
      </c>
      <c r="E59" s="11">
        <v>5.8</v>
      </c>
      <c r="F59" s="11"/>
      <c r="G59" s="11">
        <f t="shared" si="1"/>
        <v>0</v>
      </c>
    </row>
    <row r="60" spans="2:7" ht="67.2" x14ac:dyDescent="0.3">
      <c r="B60" s="3">
        <v>2.27</v>
      </c>
      <c r="C60" s="2" t="s">
        <v>273</v>
      </c>
      <c r="D60" s="3" t="s">
        <v>244</v>
      </c>
      <c r="E60" s="11">
        <v>66.099999999999994</v>
      </c>
      <c r="F60" s="11"/>
      <c r="G60" s="11">
        <f t="shared" si="1"/>
        <v>0</v>
      </c>
    </row>
    <row r="61" spans="2:7" ht="50.4" x14ac:dyDescent="0.3">
      <c r="B61" s="10">
        <v>2.2799999999999998</v>
      </c>
      <c r="C61" s="2" t="s">
        <v>274</v>
      </c>
      <c r="D61" s="3" t="s">
        <v>8</v>
      </c>
      <c r="E61" s="11">
        <v>25</v>
      </c>
      <c r="F61" s="11"/>
      <c r="G61" s="11">
        <f t="shared" si="1"/>
        <v>0</v>
      </c>
    </row>
    <row r="62" spans="2:7" ht="50.4" x14ac:dyDescent="0.3">
      <c r="B62" s="3">
        <v>2.29</v>
      </c>
      <c r="C62" s="2" t="s">
        <v>275</v>
      </c>
      <c r="D62" s="3" t="s">
        <v>244</v>
      </c>
      <c r="E62" s="11">
        <v>38</v>
      </c>
      <c r="F62" s="11"/>
      <c r="G62" s="11">
        <f t="shared" si="1"/>
        <v>0</v>
      </c>
    </row>
    <row r="63" spans="2:7" ht="50.4" x14ac:dyDescent="0.3">
      <c r="B63" s="3">
        <v>2.2999999999999998</v>
      </c>
      <c r="C63" s="2" t="s">
        <v>276</v>
      </c>
      <c r="D63" s="3" t="s">
        <v>264</v>
      </c>
      <c r="E63" s="11">
        <v>21.12</v>
      </c>
      <c r="F63" s="11"/>
      <c r="G63" s="11">
        <f t="shared" si="1"/>
        <v>0</v>
      </c>
    </row>
    <row r="65" spans="2:7" ht="16.8" x14ac:dyDescent="0.3">
      <c r="B65" s="6"/>
      <c r="C65" s="6"/>
      <c r="D65" s="47" t="s">
        <v>9</v>
      </c>
      <c r="E65" s="47"/>
      <c r="F65" s="47"/>
      <c r="G65" s="7">
        <f>+SUM(G34:G63)</f>
        <v>0</v>
      </c>
    </row>
    <row r="67" spans="2:7" ht="18.600000000000001" x14ac:dyDescent="0.55000000000000004">
      <c r="B67" s="48" t="s">
        <v>235</v>
      </c>
      <c r="C67" s="48"/>
      <c r="D67" s="48"/>
      <c r="E67" s="48"/>
      <c r="F67" s="48"/>
      <c r="G67" s="48"/>
    </row>
    <row r="68" spans="2:7" ht="33.6" x14ac:dyDescent="0.3">
      <c r="B68" s="3">
        <v>3.1</v>
      </c>
      <c r="C68" s="2" t="s">
        <v>277</v>
      </c>
      <c r="D68" s="3" t="s">
        <v>264</v>
      </c>
      <c r="E68" s="11">
        <v>1.81</v>
      </c>
      <c r="F68" s="11"/>
      <c r="G68" s="11">
        <f t="shared" ref="G68:G69" si="2">+F68*E68</f>
        <v>0</v>
      </c>
    </row>
    <row r="69" spans="2:7" ht="84" x14ac:dyDescent="0.3">
      <c r="B69" s="3">
        <v>3.2</v>
      </c>
      <c r="C69" s="2" t="s">
        <v>278</v>
      </c>
      <c r="D69" s="3" t="s">
        <v>4</v>
      </c>
      <c r="E69" s="11">
        <v>1</v>
      </c>
      <c r="F69" s="11"/>
      <c r="G69" s="11">
        <f t="shared" si="2"/>
        <v>0</v>
      </c>
    </row>
    <row r="70" spans="2:7" ht="16.8" x14ac:dyDescent="0.3">
      <c r="C70" s="1"/>
    </row>
    <row r="71" spans="2:7" ht="16.8" x14ac:dyDescent="0.3">
      <c r="B71" s="6"/>
      <c r="C71" s="6"/>
      <c r="D71" s="47" t="s">
        <v>10</v>
      </c>
      <c r="E71" s="47"/>
      <c r="F71" s="47"/>
      <c r="G71" s="7">
        <f>+SUM(G68:G69)</f>
        <v>0</v>
      </c>
    </row>
    <row r="73" spans="2:7" ht="18.600000000000001" x14ac:dyDescent="0.55000000000000004">
      <c r="B73" s="48" t="s">
        <v>236</v>
      </c>
      <c r="C73" s="48"/>
      <c r="D73" s="48"/>
      <c r="E73" s="48"/>
      <c r="F73" s="48"/>
      <c r="G73" s="48"/>
    </row>
    <row r="74" spans="2:7" ht="50.4" x14ac:dyDescent="0.3">
      <c r="B74" s="3">
        <v>4.0999999999999996</v>
      </c>
      <c r="C74" s="2" t="s">
        <v>279</v>
      </c>
      <c r="D74" s="3" t="s">
        <v>280</v>
      </c>
      <c r="E74" s="11">
        <v>200</v>
      </c>
      <c r="F74" s="11"/>
      <c r="G74" s="11">
        <f t="shared" ref="G74" si="3">+F74*E74</f>
        <v>0</v>
      </c>
    </row>
    <row r="75" spans="2:7" ht="16.8" x14ac:dyDescent="0.3">
      <c r="C75" s="1"/>
    </row>
    <row r="76" spans="2:7" ht="16.8" x14ac:dyDescent="0.3">
      <c r="B76" s="6"/>
      <c r="C76" s="6"/>
      <c r="D76" s="47" t="s">
        <v>11</v>
      </c>
      <c r="E76" s="47"/>
      <c r="F76" s="47"/>
      <c r="G76" s="7">
        <f>+SUM(G74)</f>
        <v>0</v>
      </c>
    </row>
    <row r="78" spans="2:7" ht="18.600000000000001" x14ac:dyDescent="0.55000000000000004">
      <c r="B78" s="48" t="s">
        <v>281</v>
      </c>
      <c r="C78" s="48"/>
      <c r="D78" s="48"/>
      <c r="E78" s="48"/>
      <c r="F78" s="48"/>
      <c r="G78" s="48"/>
    </row>
    <row r="79" spans="2:7" ht="100.8" x14ac:dyDescent="0.3">
      <c r="B79" s="3">
        <v>5.0999999999999996</v>
      </c>
      <c r="C79" s="2" t="s">
        <v>282</v>
      </c>
      <c r="D79" s="3" t="s">
        <v>264</v>
      </c>
      <c r="E79" s="11">
        <v>25.1</v>
      </c>
      <c r="F79" s="11"/>
      <c r="G79" s="11">
        <f t="shared" ref="G79:G87" si="4">+F79*E79</f>
        <v>0</v>
      </c>
    </row>
    <row r="80" spans="2:7" ht="84" x14ac:dyDescent="0.3">
      <c r="B80" s="3">
        <v>5.2</v>
      </c>
      <c r="C80" s="2" t="s">
        <v>283</v>
      </c>
      <c r="D80" s="3" t="s">
        <v>244</v>
      </c>
      <c r="E80" s="3">
        <v>85.06</v>
      </c>
      <c r="F80" s="11"/>
      <c r="G80" s="11">
        <f t="shared" si="4"/>
        <v>0</v>
      </c>
    </row>
    <row r="81" spans="2:7" ht="84" x14ac:dyDescent="0.3">
      <c r="B81" s="3">
        <v>5.3</v>
      </c>
      <c r="C81" s="2" t="s">
        <v>284</v>
      </c>
      <c r="D81" s="3" t="s">
        <v>244</v>
      </c>
      <c r="E81" s="3">
        <v>19.88</v>
      </c>
      <c r="F81" s="11"/>
      <c r="G81" s="11">
        <f t="shared" si="4"/>
        <v>0</v>
      </c>
    </row>
    <row r="82" spans="2:7" ht="100.8" x14ac:dyDescent="0.3">
      <c r="B82" s="3">
        <v>5.4</v>
      </c>
      <c r="C82" s="2" t="s">
        <v>285</v>
      </c>
      <c r="D82" s="3" t="s">
        <v>244</v>
      </c>
      <c r="E82" s="3">
        <v>71.83</v>
      </c>
      <c r="F82" s="11"/>
      <c r="G82" s="11">
        <f t="shared" si="4"/>
        <v>0</v>
      </c>
    </row>
    <row r="83" spans="2:7" ht="84" x14ac:dyDescent="0.3">
      <c r="B83" s="3">
        <v>5.5</v>
      </c>
      <c r="C83" s="2" t="s">
        <v>286</v>
      </c>
      <c r="D83" s="3" t="s">
        <v>244</v>
      </c>
      <c r="E83" s="3">
        <v>111.36</v>
      </c>
      <c r="F83" s="11"/>
      <c r="G83" s="11">
        <f t="shared" si="4"/>
        <v>0</v>
      </c>
    </row>
    <row r="84" spans="2:7" ht="84" x14ac:dyDescent="0.3">
      <c r="B84" s="3">
        <v>5.6</v>
      </c>
      <c r="C84" s="2" t="s">
        <v>287</v>
      </c>
      <c r="D84" s="3" t="s">
        <v>244</v>
      </c>
      <c r="E84" s="3">
        <v>170.12</v>
      </c>
      <c r="F84" s="11"/>
      <c r="G84" s="11">
        <f t="shared" si="4"/>
        <v>0</v>
      </c>
    </row>
    <row r="85" spans="2:7" ht="67.2" x14ac:dyDescent="0.3">
      <c r="B85" s="3">
        <v>5.7</v>
      </c>
      <c r="C85" s="2" t="s">
        <v>288</v>
      </c>
      <c r="D85" s="3" t="s">
        <v>244</v>
      </c>
      <c r="E85" s="3">
        <v>63.25</v>
      </c>
      <c r="F85" s="11"/>
      <c r="G85" s="11">
        <f t="shared" si="4"/>
        <v>0</v>
      </c>
    </row>
    <row r="86" spans="2:7" ht="84" x14ac:dyDescent="0.3">
      <c r="B86" s="3">
        <v>5.8</v>
      </c>
      <c r="C86" s="2" t="s">
        <v>289</v>
      </c>
      <c r="D86" s="3" t="s">
        <v>244</v>
      </c>
      <c r="E86" s="3">
        <v>30</v>
      </c>
      <c r="F86" s="11"/>
      <c r="G86" s="11">
        <f t="shared" si="4"/>
        <v>0</v>
      </c>
    </row>
    <row r="87" spans="2:7" ht="67.2" x14ac:dyDescent="0.3">
      <c r="B87" s="3">
        <v>5.9</v>
      </c>
      <c r="C87" s="2" t="s">
        <v>290</v>
      </c>
      <c r="D87" s="3" t="s">
        <v>8</v>
      </c>
      <c r="E87" s="3">
        <v>161.69999999999999</v>
      </c>
      <c r="F87" s="11"/>
      <c r="G87" s="11">
        <f t="shared" si="4"/>
        <v>0</v>
      </c>
    </row>
    <row r="89" spans="2:7" ht="16.8" x14ac:dyDescent="0.3">
      <c r="B89" s="6"/>
      <c r="C89" s="6"/>
      <c r="D89" s="47" t="s">
        <v>12</v>
      </c>
      <c r="E89" s="47"/>
      <c r="F89" s="47"/>
      <c r="G89" s="7">
        <f>+SUM(G79:G87)</f>
        <v>0</v>
      </c>
    </row>
    <row r="91" spans="2:7" ht="18.600000000000001" x14ac:dyDescent="0.55000000000000004">
      <c r="B91" s="48" t="s">
        <v>291</v>
      </c>
      <c r="C91" s="48"/>
      <c r="D91" s="48"/>
      <c r="E91" s="48"/>
      <c r="F91" s="48"/>
      <c r="G91" s="48"/>
    </row>
    <row r="92" spans="2:7" ht="168" x14ac:dyDescent="0.3">
      <c r="B92" s="3">
        <v>6.1</v>
      </c>
      <c r="C92" s="2" t="s">
        <v>292</v>
      </c>
      <c r="D92" s="3" t="s">
        <v>8</v>
      </c>
      <c r="E92" s="3">
        <v>36.6</v>
      </c>
      <c r="F92" s="11"/>
      <c r="G92" s="11">
        <f t="shared" ref="G92:G94" si="5">+F92*E92</f>
        <v>0</v>
      </c>
    </row>
    <row r="93" spans="2:7" ht="134.4" x14ac:dyDescent="0.3">
      <c r="B93" s="3">
        <v>6.2</v>
      </c>
      <c r="C93" s="2" t="s">
        <v>293</v>
      </c>
      <c r="D93" s="3" t="s">
        <v>244</v>
      </c>
      <c r="E93" s="3">
        <v>103.49</v>
      </c>
      <c r="F93" s="11"/>
      <c r="G93" s="11">
        <f t="shared" si="5"/>
        <v>0</v>
      </c>
    </row>
    <row r="94" spans="2:7" ht="151.19999999999999" x14ac:dyDescent="0.3">
      <c r="B94" s="3">
        <v>6.3</v>
      </c>
      <c r="C94" s="2" t="s">
        <v>294</v>
      </c>
      <c r="D94" s="3" t="s">
        <v>244</v>
      </c>
      <c r="E94" s="3">
        <v>23.41</v>
      </c>
      <c r="F94" s="11"/>
      <c r="G94" s="11">
        <f t="shared" si="5"/>
        <v>0</v>
      </c>
    </row>
    <row r="96" spans="2:7" ht="16.8" x14ac:dyDescent="0.3">
      <c r="B96" s="6"/>
      <c r="C96" s="6"/>
      <c r="D96" s="47" t="s">
        <v>295</v>
      </c>
      <c r="E96" s="47"/>
      <c r="F96" s="47"/>
      <c r="G96" s="7">
        <f>+SUM(G92:G94)</f>
        <v>0</v>
      </c>
    </row>
    <row r="98" spans="2:7" ht="18.600000000000001" x14ac:dyDescent="0.55000000000000004">
      <c r="B98" s="48" t="s">
        <v>296</v>
      </c>
      <c r="C98" s="48"/>
      <c r="D98" s="48"/>
      <c r="E98" s="48"/>
      <c r="F98" s="48"/>
      <c r="G98" s="48"/>
    </row>
    <row r="99" spans="2:7" ht="117.6" x14ac:dyDescent="0.3">
      <c r="B99" s="3">
        <v>7.1</v>
      </c>
      <c r="C99" s="2" t="s">
        <v>297</v>
      </c>
      <c r="D99" s="3" t="s">
        <v>244</v>
      </c>
      <c r="E99" s="3">
        <v>85.25</v>
      </c>
      <c r="F99" s="11"/>
      <c r="G99" s="11">
        <f t="shared" ref="G99:G101" si="6">+F99*E99</f>
        <v>0</v>
      </c>
    </row>
    <row r="100" spans="2:7" ht="134.4" customHeight="1" x14ac:dyDescent="0.3">
      <c r="B100" s="3">
        <v>7.2</v>
      </c>
      <c r="C100" s="2" t="s">
        <v>298</v>
      </c>
      <c r="D100" s="3" t="s">
        <v>244</v>
      </c>
      <c r="E100" s="3">
        <v>36.01</v>
      </c>
      <c r="F100" s="11"/>
      <c r="G100" s="11">
        <f t="shared" si="6"/>
        <v>0</v>
      </c>
    </row>
    <row r="101" spans="2:7" ht="151.19999999999999" customHeight="1" x14ac:dyDescent="0.3">
      <c r="B101" s="3">
        <v>7.3</v>
      </c>
      <c r="C101" s="2" t="s">
        <v>299</v>
      </c>
      <c r="D101" s="3" t="s">
        <v>244</v>
      </c>
      <c r="E101" s="3">
        <v>9.36</v>
      </c>
      <c r="F101" s="11"/>
      <c r="G101" s="11">
        <f t="shared" si="6"/>
        <v>0</v>
      </c>
    </row>
    <row r="103" spans="2:7" ht="16.8" x14ac:dyDescent="0.3">
      <c r="B103" s="6"/>
      <c r="C103" s="6"/>
      <c r="D103" s="47" t="s">
        <v>13</v>
      </c>
      <c r="E103" s="47"/>
      <c r="F103" s="47"/>
      <c r="G103" s="7">
        <f>+SUM(G99:G101)</f>
        <v>0</v>
      </c>
    </row>
    <row r="105" spans="2:7" ht="18.600000000000001" x14ac:dyDescent="0.55000000000000004">
      <c r="B105" s="48" t="s">
        <v>300</v>
      </c>
      <c r="C105" s="48"/>
      <c r="D105" s="48"/>
      <c r="E105" s="48"/>
      <c r="F105" s="48"/>
      <c r="G105" s="48"/>
    </row>
    <row r="106" spans="2:7" ht="67.2" x14ac:dyDescent="0.3">
      <c r="B106" s="3">
        <v>8.1</v>
      </c>
      <c r="C106" s="2" t="s">
        <v>301</v>
      </c>
      <c r="D106" s="3" t="s">
        <v>244</v>
      </c>
      <c r="E106" s="3">
        <v>9.4</v>
      </c>
      <c r="F106" s="11"/>
      <c r="G106" s="11">
        <f t="shared" ref="G106" si="7">+F106*E106</f>
        <v>0</v>
      </c>
    </row>
    <row r="108" spans="2:7" ht="16.8" x14ac:dyDescent="0.3">
      <c r="B108" s="6"/>
      <c r="C108" s="6"/>
      <c r="D108" s="47" t="s">
        <v>14</v>
      </c>
      <c r="E108" s="47"/>
      <c r="F108" s="47"/>
      <c r="G108" s="7">
        <f>+SUM(G104:G106)</f>
        <v>0</v>
      </c>
    </row>
    <row r="110" spans="2:7" ht="18.600000000000001" x14ac:dyDescent="0.55000000000000004">
      <c r="B110" s="48" t="s">
        <v>302</v>
      </c>
      <c r="C110" s="48"/>
      <c r="D110" s="48"/>
      <c r="E110" s="48"/>
      <c r="F110" s="48"/>
      <c r="G110" s="48"/>
    </row>
    <row r="111" spans="2:7" ht="134.4" x14ac:dyDescent="0.3">
      <c r="B111" s="3">
        <v>9.1</v>
      </c>
      <c r="C111" s="2" t="s">
        <v>303</v>
      </c>
      <c r="D111" s="3" t="s">
        <v>244</v>
      </c>
      <c r="E111" s="3">
        <v>63.84</v>
      </c>
      <c r="F111" s="11"/>
      <c r="G111" s="11">
        <f t="shared" ref="G111:G118" si="8">+F111*E111</f>
        <v>0</v>
      </c>
    </row>
    <row r="112" spans="2:7" ht="100.8" x14ac:dyDescent="0.3">
      <c r="B112" s="3">
        <v>9.1999999999999993</v>
      </c>
      <c r="C112" s="2" t="s">
        <v>304</v>
      </c>
      <c r="D112" s="3" t="s">
        <v>244</v>
      </c>
      <c r="E112" s="3">
        <v>52.86</v>
      </c>
      <c r="F112" s="11"/>
      <c r="G112" s="11">
        <f t="shared" si="8"/>
        <v>0</v>
      </c>
    </row>
    <row r="113" spans="2:7" ht="67.2" x14ac:dyDescent="0.3">
      <c r="B113" s="3">
        <v>9.3000000000000007</v>
      </c>
      <c r="C113" s="2" t="s">
        <v>305</v>
      </c>
      <c r="D113" s="3" t="s">
        <v>244</v>
      </c>
      <c r="E113" s="3">
        <v>15</v>
      </c>
      <c r="F113" s="11"/>
      <c r="G113" s="11">
        <f t="shared" si="8"/>
        <v>0</v>
      </c>
    </row>
    <row r="114" spans="2:7" ht="67.2" x14ac:dyDescent="0.3">
      <c r="B114" s="3">
        <v>9.4</v>
      </c>
      <c r="C114" s="2" t="s">
        <v>306</v>
      </c>
      <c r="D114" s="3" t="s">
        <v>244</v>
      </c>
      <c r="E114" s="3">
        <v>6.8</v>
      </c>
      <c r="F114" s="11"/>
      <c r="G114" s="11">
        <f t="shared" si="8"/>
        <v>0</v>
      </c>
    </row>
    <row r="115" spans="2:7" ht="84" x14ac:dyDescent="0.3">
      <c r="B115" s="3">
        <v>9.5</v>
      </c>
      <c r="C115" s="2" t="s">
        <v>307</v>
      </c>
      <c r="D115" s="3" t="s">
        <v>244</v>
      </c>
      <c r="E115" s="3">
        <v>23.46</v>
      </c>
      <c r="F115" s="11"/>
      <c r="G115" s="11">
        <f t="shared" si="8"/>
        <v>0</v>
      </c>
    </row>
    <row r="116" spans="2:7" ht="100.8" x14ac:dyDescent="0.3">
      <c r="B116" s="3">
        <v>9.6</v>
      </c>
      <c r="C116" s="2" t="s">
        <v>308</v>
      </c>
      <c r="D116" s="3" t="s">
        <v>244</v>
      </c>
      <c r="E116" s="3">
        <v>53.32</v>
      </c>
      <c r="F116" s="11"/>
      <c r="G116" s="11">
        <f t="shared" si="8"/>
        <v>0</v>
      </c>
    </row>
    <row r="117" spans="2:7" ht="117.6" x14ac:dyDescent="0.3">
      <c r="B117" s="3">
        <v>9.6999999999999993</v>
      </c>
      <c r="C117" s="2" t="s">
        <v>309</v>
      </c>
      <c r="D117" s="3" t="s">
        <v>244</v>
      </c>
      <c r="E117" s="3">
        <v>64.56</v>
      </c>
      <c r="F117" s="11"/>
      <c r="G117" s="11">
        <f t="shared" si="8"/>
        <v>0</v>
      </c>
    </row>
    <row r="118" spans="2:7" ht="117.6" x14ac:dyDescent="0.3">
      <c r="B118" s="3">
        <v>9.8000000000000007</v>
      </c>
      <c r="C118" s="2" t="s">
        <v>310</v>
      </c>
      <c r="D118" s="3" t="s">
        <v>244</v>
      </c>
      <c r="E118" s="3">
        <v>56.77</v>
      </c>
      <c r="F118" s="11"/>
      <c r="G118" s="11">
        <f t="shared" si="8"/>
        <v>0</v>
      </c>
    </row>
    <row r="119" spans="2:7" ht="117.6" customHeight="1" x14ac:dyDescent="0.3"/>
    <row r="120" spans="2:7" ht="16.8" x14ac:dyDescent="0.3">
      <c r="B120" s="6"/>
      <c r="C120" s="6"/>
      <c r="D120" s="47" t="s">
        <v>311</v>
      </c>
      <c r="E120" s="47"/>
      <c r="F120" s="47"/>
      <c r="G120" s="7">
        <f>+SUM(G111:G118)</f>
        <v>0</v>
      </c>
    </row>
    <row r="122" spans="2:7" ht="18.600000000000001" x14ac:dyDescent="0.55000000000000004">
      <c r="B122" s="48" t="s">
        <v>312</v>
      </c>
      <c r="C122" s="48"/>
      <c r="D122" s="48"/>
      <c r="E122" s="48"/>
      <c r="F122" s="48"/>
      <c r="G122" s="48"/>
    </row>
    <row r="123" spans="2:7" ht="409.6" x14ac:dyDescent="0.3">
      <c r="B123" s="3">
        <v>10.1</v>
      </c>
      <c r="C123" s="2" t="s">
        <v>313</v>
      </c>
      <c r="D123" s="3" t="s">
        <v>244</v>
      </c>
      <c r="E123" s="3">
        <v>460</v>
      </c>
      <c r="F123" s="11"/>
      <c r="G123" s="11">
        <f t="shared" ref="G123:G124" si="9">+F123*E123</f>
        <v>0</v>
      </c>
    </row>
    <row r="124" spans="2:7" ht="84" x14ac:dyDescent="0.3">
      <c r="B124" s="3">
        <v>10.199999999999999</v>
      </c>
      <c r="C124" s="2" t="s">
        <v>314</v>
      </c>
      <c r="D124" s="3" t="s">
        <v>244</v>
      </c>
      <c r="E124" s="3">
        <v>400</v>
      </c>
      <c r="F124" s="11"/>
      <c r="G124" s="11">
        <f t="shared" si="9"/>
        <v>0</v>
      </c>
    </row>
    <row r="126" spans="2:7" ht="16.8" x14ac:dyDescent="0.3">
      <c r="B126" s="6"/>
      <c r="C126" s="6"/>
      <c r="D126" s="47" t="s">
        <v>315</v>
      </c>
      <c r="E126" s="47"/>
      <c r="F126" s="47"/>
      <c r="G126" s="7">
        <f>+SUM(G123:G124)</f>
        <v>0</v>
      </c>
    </row>
    <row r="127" spans="2:7" ht="16.8" customHeight="1" x14ac:dyDescent="0.3"/>
    <row r="128" spans="2:7" ht="18.600000000000001" x14ac:dyDescent="0.55000000000000004">
      <c r="B128" s="48" t="s">
        <v>316</v>
      </c>
      <c r="C128" s="48"/>
      <c r="D128" s="48"/>
      <c r="E128" s="48"/>
      <c r="F128" s="48"/>
      <c r="G128" s="48"/>
    </row>
    <row r="129" spans="2:7" ht="84" x14ac:dyDescent="0.3">
      <c r="B129" s="3">
        <v>11.1</v>
      </c>
      <c r="C129" s="2" t="s">
        <v>317</v>
      </c>
      <c r="D129" s="3" t="s">
        <v>244</v>
      </c>
      <c r="E129" s="3">
        <v>336</v>
      </c>
      <c r="F129" s="11"/>
      <c r="G129" s="11">
        <f t="shared" ref="G129:G131" si="10">+F129*E129</f>
        <v>0</v>
      </c>
    </row>
    <row r="130" spans="2:7" ht="117.6" x14ac:dyDescent="0.3">
      <c r="B130" s="3">
        <v>11.2</v>
      </c>
      <c r="C130" s="2" t="s">
        <v>318</v>
      </c>
      <c r="D130" s="3" t="s">
        <v>244</v>
      </c>
      <c r="E130" s="3">
        <v>9.4</v>
      </c>
      <c r="F130" s="11"/>
      <c r="G130" s="11">
        <f t="shared" si="10"/>
        <v>0</v>
      </c>
    </row>
    <row r="131" spans="2:7" ht="134.4" x14ac:dyDescent="0.3">
      <c r="B131" s="3">
        <v>11.3</v>
      </c>
      <c r="C131" s="2" t="s">
        <v>319</v>
      </c>
      <c r="D131" s="3" t="s">
        <v>244</v>
      </c>
      <c r="E131" s="3">
        <v>63.25</v>
      </c>
      <c r="F131" s="11"/>
      <c r="G131" s="11">
        <f t="shared" si="10"/>
        <v>0</v>
      </c>
    </row>
    <row r="133" spans="2:7" ht="16.8" x14ac:dyDescent="0.3">
      <c r="B133" s="6"/>
      <c r="C133" s="6"/>
      <c r="D133" s="47" t="s">
        <v>320</v>
      </c>
      <c r="E133" s="47"/>
      <c r="F133" s="47"/>
      <c r="G133" s="7">
        <f>+SUM(G129:G131)</f>
        <v>0</v>
      </c>
    </row>
    <row r="134" spans="2:7" ht="16.8" customHeight="1" x14ac:dyDescent="0.3"/>
    <row r="135" spans="2:7" ht="18.600000000000001" x14ac:dyDescent="0.55000000000000004">
      <c r="B135" s="48" t="s">
        <v>321</v>
      </c>
      <c r="C135" s="48"/>
      <c r="D135" s="48"/>
      <c r="E135" s="48"/>
      <c r="F135" s="48"/>
      <c r="G135" s="48"/>
    </row>
    <row r="136" spans="2:7" ht="168" x14ac:dyDescent="0.3">
      <c r="B136" s="3">
        <v>12.1</v>
      </c>
      <c r="C136" s="2" t="s">
        <v>322</v>
      </c>
      <c r="D136" s="3" t="s">
        <v>4</v>
      </c>
      <c r="E136" s="3">
        <v>4</v>
      </c>
      <c r="F136" s="11"/>
      <c r="G136" s="11">
        <f t="shared" ref="G136:G152" si="11">+F136*E136</f>
        <v>0</v>
      </c>
    </row>
    <row r="137" spans="2:7" ht="184.8" x14ac:dyDescent="0.3">
      <c r="B137" s="3">
        <v>12.2</v>
      </c>
      <c r="C137" s="2" t="s">
        <v>323</v>
      </c>
      <c r="D137" s="3" t="s">
        <v>4</v>
      </c>
      <c r="E137" s="3">
        <v>3</v>
      </c>
      <c r="F137" s="11"/>
      <c r="G137" s="11">
        <f t="shared" si="11"/>
        <v>0</v>
      </c>
    </row>
    <row r="138" spans="2:7" ht="168" x14ac:dyDescent="0.3">
      <c r="B138" s="3">
        <v>12.3</v>
      </c>
      <c r="C138" s="2" t="s">
        <v>324</v>
      </c>
      <c r="D138" s="3" t="s">
        <v>4</v>
      </c>
      <c r="E138" s="3">
        <v>1</v>
      </c>
      <c r="F138" s="11"/>
      <c r="G138" s="11">
        <f t="shared" si="11"/>
        <v>0</v>
      </c>
    </row>
    <row r="139" spans="2:7" ht="184.8" x14ac:dyDescent="0.3">
      <c r="B139" s="3">
        <v>12.4</v>
      </c>
      <c r="C139" s="2" t="s">
        <v>325</v>
      </c>
      <c r="D139" s="3" t="s">
        <v>4</v>
      </c>
      <c r="E139" s="3">
        <v>2</v>
      </c>
      <c r="F139" s="11"/>
      <c r="G139" s="11">
        <f t="shared" si="11"/>
        <v>0</v>
      </c>
    </row>
    <row r="140" spans="2:7" ht="184.8" x14ac:dyDescent="0.3">
      <c r="B140" s="3">
        <v>12.5</v>
      </c>
      <c r="C140" s="2" t="s">
        <v>326</v>
      </c>
      <c r="D140" s="3" t="s">
        <v>4</v>
      </c>
      <c r="E140" s="3">
        <v>1</v>
      </c>
      <c r="F140" s="11"/>
      <c r="G140" s="11">
        <f t="shared" si="11"/>
        <v>0</v>
      </c>
    </row>
    <row r="141" spans="2:7" ht="168" x14ac:dyDescent="0.3">
      <c r="B141" s="3">
        <v>12.6</v>
      </c>
      <c r="C141" s="2" t="s">
        <v>327</v>
      </c>
      <c r="D141" s="3" t="s">
        <v>4</v>
      </c>
      <c r="E141" s="3">
        <v>2</v>
      </c>
      <c r="F141" s="11"/>
      <c r="G141" s="11">
        <f t="shared" si="11"/>
        <v>0</v>
      </c>
    </row>
    <row r="142" spans="2:7" ht="184.8" x14ac:dyDescent="0.3">
      <c r="B142" s="3">
        <v>12.7</v>
      </c>
      <c r="C142" s="2" t="s">
        <v>328</v>
      </c>
      <c r="D142" s="3" t="s">
        <v>4</v>
      </c>
      <c r="E142" s="3">
        <v>7</v>
      </c>
      <c r="F142" s="11"/>
      <c r="G142" s="11">
        <f t="shared" si="11"/>
        <v>0</v>
      </c>
    </row>
    <row r="143" spans="2:7" ht="218.4" x14ac:dyDescent="0.3">
      <c r="B143" s="3">
        <v>12.8</v>
      </c>
      <c r="C143" s="2" t="s">
        <v>329</v>
      </c>
      <c r="D143" s="3" t="s">
        <v>4</v>
      </c>
      <c r="E143" s="3">
        <v>2</v>
      </c>
      <c r="F143" s="11"/>
      <c r="G143" s="11">
        <f t="shared" si="11"/>
        <v>0</v>
      </c>
    </row>
    <row r="144" spans="2:7" ht="168" x14ac:dyDescent="0.3">
      <c r="B144" s="3">
        <v>12.9</v>
      </c>
      <c r="C144" s="2" t="s">
        <v>330</v>
      </c>
      <c r="D144" s="3" t="s">
        <v>4</v>
      </c>
      <c r="E144" s="3">
        <v>1</v>
      </c>
      <c r="F144" s="11"/>
      <c r="G144" s="11">
        <f t="shared" si="11"/>
        <v>0</v>
      </c>
    </row>
    <row r="145" spans="2:7" ht="168" x14ac:dyDescent="0.3">
      <c r="B145" s="10" t="s">
        <v>15</v>
      </c>
      <c r="C145" s="2" t="s">
        <v>330</v>
      </c>
      <c r="D145" s="3" t="s">
        <v>4</v>
      </c>
      <c r="E145" s="3">
        <v>4</v>
      </c>
      <c r="F145" s="11"/>
      <c r="G145" s="11">
        <f t="shared" si="11"/>
        <v>0</v>
      </c>
    </row>
    <row r="146" spans="2:7" ht="100.8" x14ac:dyDescent="0.3">
      <c r="B146" s="10">
        <v>12.11</v>
      </c>
      <c r="C146" s="2" t="s">
        <v>331</v>
      </c>
      <c r="D146" s="3" t="s">
        <v>4</v>
      </c>
      <c r="E146" s="3">
        <v>1</v>
      </c>
      <c r="F146" s="11"/>
      <c r="G146" s="11">
        <f t="shared" si="11"/>
        <v>0</v>
      </c>
    </row>
    <row r="147" spans="2:7" ht="84" x14ac:dyDescent="0.3">
      <c r="B147" s="10">
        <v>12.12</v>
      </c>
      <c r="C147" s="2" t="s">
        <v>332</v>
      </c>
      <c r="D147" s="3" t="s">
        <v>4</v>
      </c>
      <c r="E147" s="3">
        <v>1</v>
      </c>
      <c r="F147" s="11"/>
      <c r="G147" s="11">
        <f t="shared" si="11"/>
        <v>0</v>
      </c>
    </row>
    <row r="148" spans="2:7" ht="67.2" x14ac:dyDescent="0.3">
      <c r="B148" s="10">
        <v>12.13</v>
      </c>
      <c r="C148" s="2" t="s">
        <v>333</v>
      </c>
      <c r="D148" s="3" t="s">
        <v>4</v>
      </c>
      <c r="E148" s="3">
        <v>8</v>
      </c>
      <c r="F148" s="11"/>
      <c r="G148" s="11">
        <f t="shared" si="11"/>
        <v>0</v>
      </c>
    </row>
    <row r="149" spans="2:7" ht="117.6" x14ac:dyDescent="0.3">
      <c r="B149" s="10">
        <v>12.14</v>
      </c>
      <c r="C149" s="2" t="s">
        <v>334</v>
      </c>
      <c r="D149" s="3" t="s">
        <v>8</v>
      </c>
      <c r="E149" s="3">
        <v>10.98</v>
      </c>
      <c r="F149" s="11"/>
      <c r="G149" s="11">
        <f t="shared" si="11"/>
        <v>0</v>
      </c>
    </row>
    <row r="150" spans="2:7" ht="117.6" x14ac:dyDescent="0.3">
      <c r="B150" s="10">
        <v>12.15</v>
      </c>
      <c r="C150" s="2" t="s">
        <v>335</v>
      </c>
      <c r="D150" s="3" t="s">
        <v>8</v>
      </c>
      <c r="E150" s="3">
        <v>6.27</v>
      </c>
      <c r="F150" s="11"/>
      <c r="G150" s="11">
        <f t="shared" si="11"/>
        <v>0</v>
      </c>
    </row>
    <row r="151" spans="2:7" ht="117.6" x14ac:dyDescent="0.3">
      <c r="B151" s="10">
        <v>12.16</v>
      </c>
      <c r="C151" s="2" t="s">
        <v>336</v>
      </c>
      <c r="D151" s="3" t="s">
        <v>8</v>
      </c>
      <c r="E151" s="3">
        <v>8.51</v>
      </c>
      <c r="F151" s="11"/>
      <c r="G151" s="11">
        <f t="shared" si="11"/>
        <v>0</v>
      </c>
    </row>
    <row r="152" spans="2:7" ht="67.2" x14ac:dyDescent="0.3">
      <c r="B152" s="10">
        <v>12.17</v>
      </c>
      <c r="C152" s="2" t="s">
        <v>337</v>
      </c>
      <c r="D152" s="3" t="s">
        <v>4</v>
      </c>
      <c r="E152" s="3">
        <v>2</v>
      </c>
      <c r="F152" s="11"/>
      <c r="G152" s="11">
        <f t="shared" si="11"/>
        <v>0</v>
      </c>
    </row>
    <row r="154" spans="2:7" ht="16.8" x14ac:dyDescent="0.3">
      <c r="B154" s="6"/>
      <c r="C154" s="6"/>
      <c r="D154" s="47" t="s">
        <v>338</v>
      </c>
      <c r="E154" s="47"/>
      <c r="F154" s="47"/>
      <c r="G154" s="7">
        <f>+SUM(G136:G152)</f>
        <v>0</v>
      </c>
    </row>
    <row r="155" spans="2:7" ht="16.8" customHeight="1" x14ac:dyDescent="0.3"/>
    <row r="156" spans="2:7" ht="18.600000000000001" x14ac:dyDescent="0.55000000000000004">
      <c r="B156" s="48" t="s">
        <v>339</v>
      </c>
      <c r="C156" s="48"/>
      <c r="D156" s="48"/>
      <c r="E156" s="48"/>
      <c r="F156" s="48"/>
      <c r="G156" s="48"/>
    </row>
    <row r="157" spans="2:7" ht="117.6" x14ac:dyDescent="0.3">
      <c r="B157" s="10">
        <v>13.1</v>
      </c>
      <c r="C157" s="2" t="s">
        <v>340</v>
      </c>
      <c r="D157" s="3" t="s">
        <v>4</v>
      </c>
      <c r="E157" s="3">
        <v>6</v>
      </c>
      <c r="F157" s="11"/>
      <c r="G157" s="11">
        <f t="shared" ref="G157:G161" si="12">+F157*E157</f>
        <v>0</v>
      </c>
    </row>
    <row r="158" spans="2:7" ht="134.4" x14ac:dyDescent="0.3">
      <c r="B158" s="10">
        <v>13.2</v>
      </c>
      <c r="C158" s="2" t="s">
        <v>341</v>
      </c>
      <c r="D158" s="3" t="s">
        <v>4</v>
      </c>
      <c r="E158" s="3">
        <v>7</v>
      </c>
      <c r="F158" s="11"/>
      <c r="G158" s="11">
        <f t="shared" si="12"/>
        <v>0</v>
      </c>
    </row>
    <row r="159" spans="2:7" ht="151.19999999999999" x14ac:dyDescent="0.3">
      <c r="B159" s="10">
        <v>13.3</v>
      </c>
      <c r="C159" s="2" t="s">
        <v>342</v>
      </c>
      <c r="D159" s="3" t="s">
        <v>4</v>
      </c>
      <c r="E159" s="3">
        <v>4</v>
      </c>
      <c r="F159" s="11"/>
      <c r="G159" s="11">
        <f t="shared" si="12"/>
        <v>0</v>
      </c>
    </row>
    <row r="160" spans="2:7" ht="117.6" x14ac:dyDescent="0.3">
      <c r="B160" s="10">
        <v>13.4</v>
      </c>
      <c r="C160" s="2" t="s">
        <v>343</v>
      </c>
      <c r="D160" s="3" t="s">
        <v>4</v>
      </c>
      <c r="E160" s="3">
        <v>2</v>
      </c>
      <c r="F160" s="11"/>
      <c r="G160" s="11">
        <f t="shared" si="12"/>
        <v>0</v>
      </c>
    </row>
    <row r="161" spans="2:7" ht="117.6" x14ac:dyDescent="0.3">
      <c r="B161" s="10">
        <v>13.5</v>
      </c>
      <c r="C161" s="2" t="s">
        <v>344</v>
      </c>
      <c r="D161" s="3" t="s">
        <v>4</v>
      </c>
      <c r="E161" s="3">
        <v>1</v>
      </c>
      <c r="F161" s="11"/>
      <c r="G161" s="11">
        <f t="shared" si="12"/>
        <v>0</v>
      </c>
    </row>
    <row r="163" spans="2:7" ht="16.8" x14ac:dyDescent="0.3">
      <c r="B163" s="6"/>
      <c r="C163" s="6"/>
      <c r="D163" s="47" t="s">
        <v>345</v>
      </c>
      <c r="E163" s="47"/>
      <c r="F163" s="47"/>
      <c r="G163" s="7">
        <f>+SUM(G157:G161)</f>
        <v>0</v>
      </c>
    </row>
    <row r="164" spans="2:7" ht="16.8" customHeight="1" x14ac:dyDescent="0.3"/>
    <row r="165" spans="2:7" ht="18.600000000000001" x14ac:dyDescent="0.55000000000000004">
      <c r="B165" s="48" t="s">
        <v>346</v>
      </c>
      <c r="C165" s="48"/>
      <c r="D165" s="48"/>
      <c r="E165" s="48"/>
      <c r="F165" s="48"/>
      <c r="G165" s="48"/>
    </row>
    <row r="166" spans="2:7" ht="117.6" x14ac:dyDescent="0.3">
      <c r="B166" s="10">
        <v>14.1</v>
      </c>
      <c r="C166" s="2" t="s">
        <v>347</v>
      </c>
      <c r="D166" s="3" t="s">
        <v>244</v>
      </c>
      <c r="E166" s="3">
        <v>45.93</v>
      </c>
      <c r="F166" s="11"/>
      <c r="G166" s="11">
        <f t="shared" ref="G166:G172" si="13">+F166*E166</f>
        <v>0</v>
      </c>
    </row>
    <row r="167" spans="2:7" ht="134.4" x14ac:dyDescent="0.3">
      <c r="B167" s="10">
        <v>14.2</v>
      </c>
      <c r="C167" s="2" t="s">
        <v>348</v>
      </c>
      <c r="D167" s="3" t="s">
        <v>244</v>
      </c>
      <c r="E167" s="3">
        <v>42.23</v>
      </c>
      <c r="F167" s="11"/>
      <c r="G167" s="11">
        <f t="shared" si="13"/>
        <v>0</v>
      </c>
    </row>
    <row r="168" spans="2:7" ht="117.6" x14ac:dyDescent="0.3">
      <c r="B168" s="10">
        <v>14.3</v>
      </c>
      <c r="C168" s="2" t="s">
        <v>349</v>
      </c>
      <c r="D168" s="3" t="s">
        <v>244</v>
      </c>
      <c r="E168" s="3">
        <v>76.7</v>
      </c>
      <c r="F168" s="11"/>
      <c r="G168" s="11">
        <f t="shared" si="13"/>
        <v>0</v>
      </c>
    </row>
    <row r="169" spans="2:7" ht="50.4" x14ac:dyDescent="0.3">
      <c r="B169" s="10">
        <v>14.4</v>
      </c>
      <c r="C169" s="2" t="s">
        <v>350</v>
      </c>
      <c r="D169" s="3" t="s">
        <v>244</v>
      </c>
      <c r="E169" s="3">
        <v>39.700000000000003</v>
      </c>
      <c r="F169" s="11"/>
      <c r="G169" s="11">
        <f t="shared" si="13"/>
        <v>0</v>
      </c>
    </row>
    <row r="170" spans="2:7" ht="33.6" x14ac:dyDescent="0.3">
      <c r="B170" s="10">
        <v>14.5</v>
      </c>
      <c r="C170" s="2" t="s">
        <v>351</v>
      </c>
      <c r="D170" s="3" t="s">
        <v>244</v>
      </c>
      <c r="E170" s="3">
        <v>39.700000000000003</v>
      </c>
      <c r="F170" s="11"/>
      <c r="G170" s="11">
        <f t="shared" si="13"/>
        <v>0</v>
      </c>
    </row>
    <row r="171" spans="2:7" ht="50.4" x14ac:dyDescent="0.3">
      <c r="B171" s="10">
        <v>14.6</v>
      </c>
      <c r="C171" s="2" t="s">
        <v>352</v>
      </c>
      <c r="D171" s="3" t="s">
        <v>244</v>
      </c>
      <c r="E171" s="3">
        <v>15</v>
      </c>
      <c r="F171" s="11"/>
      <c r="G171" s="11">
        <f t="shared" si="13"/>
        <v>0</v>
      </c>
    </row>
    <row r="172" spans="2:7" ht="50.4" x14ac:dyDescent="0.3">
      <c r="B172" s="10">
        <v>14.7</v>
      </c>
      <c r="C172" s="2" t="s">
        <v>353</v>
      </c>
      <c r="D172" s="3" t="s">
        <v>244</v>
      </c>
      <c r="E172" s="3">
        <v>30</v>
      </c>
      <c r="F172" s="11"/>
      <c r="G172" s="11">
        <f t="shared" si="13"/>
        <v>0</v>
      </c>
    </row>
    <row r="174" spans="2:7" ht="16.8" x14ac:dyDescent="0.3">
      <c r="B174" s="6"/>
      <c r="C174" s="6"/>
      <c r="D174" s="47" t="s">
        <v>354</v>
      </c>
      <c r="E174" s="47"/>
      <c r="F174" s="47"/>
      <c r="G174" s="7">
        <f>+SUM(G166:G172)</f>
        <v>0</v>
      </c>
    </row>
    <row r="175" spans="2:7" ht="16.8" customHeight="1" x14ac:dyDescent="0.3"/>
    <row r="176" spans="2:7" ht="18.600000000000001" x14ac:dyDescent="0.55000000000000004">
      <c r="B176" s="48" t="s">
        <v>355</v>
      </c>
      <c r="C176" s="48"/>
      <c r="D176" s="48"/>
      <c r="E176" s="48"/>
      <c r="F176" s="48"/>
      <c r="G176" s="48"/>
    </row>
    <row r="177" spans="2:7" ht="33.6" x14ac:dyDescent="0.3">
      <c r="B177" s="10">
        <v>15.1</v>
      </c>
      <c r="C177" s="2" t="s">
        <v>356</v>
      </c>
      <c r="D177" s="3" t="s">
        <v>8</v>
      </c>
      <c r="E177" s="3">
        <v>29.7</v>
      </c>
      <c r="F177" s="11"/>
      <c r="G177" s="11">
        <f t="shared" ref="G177:G181" si="14">+F177*E177</f>
        <v>0</v>
      </c>
    </row>
    <row r="178" spans="2:7" ht="50.4" x14ac:dyDescent="0.3">
      <c r="B178" s="10">
        <v>15.2</v>
      </c>
      <c r="C178" s="2" t="s">
        <v>357</v>
      </c>
      <c r="D178" s="3" t="s">
        <v>8</v>
      </c>
      <c r="E178" s="3">
        <v>19.399999999999999</v>
      </c>
      <c r="F178" s="11"/>
      <c r="G178" s="11">
        <f t="shared" si="14"/>
        <v>0</v>
      </c>
    </row>
    <row r="179" spans="2:7" ht="50.4" x14ac:dyDescent="0.3">
      <c r="B179" s="10">
        <v>15.3</v>
      </c>
      <c r="C179" s="2" t="s">
        <v>358</v>
      </c>
      <c r="D179" s="3" t="s">
        <v>8</v>
      </c>
      <c r="E179" s="3">
        <v>28</v>
      </c>
      <c r="F179" s="11"/>
      <c r="G179" s="11">
        <f t="shared" si="14"/>
        <v>0</v>
      </c>
    </row>
    <row r="180" spans="2:7" ht="50.4" customHeight="1" x14ac:dyDescent="0.3">
      <c r="B180" s="10">
        <v>15.4</v>
      </c>
      <c r="C180" s="2" t="s">
        <v>359</v>
      </c>
      <c r="D180" s="3" t="s">
        <v>8</v>
      </c>
      <c r="E180" s="3">
        <v>12.95</v>
      </c>
      <c r="F180" s="11"/>
      <c r="G180" s="11">
        <f t="shared" si="14"/>
        <v>0</v>
      </c>
    </row>
    <row r="181" spans="2:7" ht="50.4" x14ac:dyDescent="0.3">
      <c r="B181" s="10">
        <v>15.5</v>
      </c>
      <c r="C181" s="2" t="s">
        <v>360</v>
      </c>
      <c r="D181" s="3" t="s">
        <v>8</v>
      </c>
      <c r="E181" s="3">
        <v>58.2</v>
      </c>
      <c r="F181" s="11"/>
      <c r="G181" s="11">
        <f t="shared" si="14"/>
        <v>0</v>
      </c>
    </row>
    <row r="182" spans="2:7" ht="50.4" customHeight="1" x14ac:dyDescent="0.3"/>
    <row r="183" spans="2:7" ht="16.8" x14ac:dyDescent="0.3">
      <c r="B183" s="6"/>
      <c r="C183" s="6"/>
      <c r="D183" s="47" t="s">
        <v>361</v>
      </c>
      <c r="E183" s="47"/>
      <c r="F183" s="47"/>
      <c r="G183" s="7">
        <f>+SUM(G177:G181)</f>
        <v>0</v>
      </c>
    </row>
    <row r="184" spans="2:7" ht="16.8" customHeight="1" x14ac:dyDescent="0.3"/>
    <row r="185" spans="2:7" ht="18.600000000000001" x14ac:dyDescent="0.55000000000000004">
      <c r="B185" s="48" t="s">
        <v>362</v>
      </c>
      <c r="C185" s="48"/>
      <c r="D185" s="48"/>
      <c r="E185" s="48"/>
      <c r="F185" s="48"/>
      <c r="G185" s="48"/>
    </row>
    <row r="186" spans="2:7" ht="285.60000000000002" x14ac:dyDescent="0.3">
      <c r="B186" s="10">
        <v>16.100000000000001</v>
      </c>
      <c r="C186" s="2" t="s">
        <v>363</v>
      </c>
      <c r="D186" s="3" t="s">
        <v>244</v>
      </c>
      <c r="E186" s="3">
        <v>189.1</v>
      </c>
      <c r="F186" s="11"/>
      <c r="G186" s="11">
        <f t="shared" ref="G186:G188" si="15">+F186*E186</f>
        <v>0</v>
      </c>
    </row>
    <row r="187" spans="2:7" ht="302.39999999999998" customHeight="1" x14ac:dyDescent="0.3">
      <c r="B187" s="10">
        <v>16.2</v>
      </c>
      <c r="C187" s="2" t="s">
        <v>364</v>
      </c>
      <c r="D187" s="3" t="s">
        <v>244</v>
      </c>
      <c r="E187" s="3">
        <v>167.2</v>
      </c>
      <c r="F187" s="11"/>
      <c r="G187" s="11">
        <f t="shared" si="15"/>
        <v>0</v>
      </c>
    </row>
    <row r="188" spans="2:7" ht="302.39999999999998" customHeight="1" x14ac:dyDescent="0.3">
      <c r="B188" s="10">
        <v>16.3</v>
      </c>
      <c r="C188" s="2" t="s">
        <v>365</v>
      </c>
      <c r="D188" s="3" t="s">
        <v>244</v>
      </c>
      <c r="E188" s="3">
        <v>27.61</v>
      </c>
      <c r="F188" s="11"/>
      <c r="G188" s="11">
        <f t="shared" si="15"/>
        <v>0</v>
      </c>
    </row>
    <row r="189" spans="2:7" ht="22.2" customHeight="1" x14ac:dyDescent="0.3"/>
    <row r="190" spans="2:7" ht="16.8" x14ac:dyDescent="0.3">
      <c r="C190" s="6"/>
      <c r="D190" s="47" t="s">
        <v>366</v>
      </c>
      <c r="E190" s="47"/>
      <c r="F190" s="47"/>
      <c r="G190" s="7">
        <f>+SUM(G186:G188)</f>
        <v>0</v>
      </c>
    </row>
    <row r="191" spans="2:7" ht="16.8" customHeight="1" x14ac:dyDescent="0.3"/>
  </sheetData>
  <mergeCells count="33">
    <mergeCell ref="D190:F190"/>
    <mergeCell ref="B165:G165"/>
    <mergeCell ref="D174:F174"/>
    <mergeCell ref="B176:G176"/>
    <mergeCell ref="D183:F183"/>
    <mergeCell ref="B185:G185"/>
    <mergeCell ref="D133:F133"/>
    <mergeCell ref="B135:G135"/>
    <mergeCell ref="D154:F154"/>
    <mergeCell ref="B156:G156"/>
    <mergeCell ref="D163:F163"/>
    <mergeCell ref="B110:G110"/>
    <mergeCell ref="D120:F120"/>
    <mergeCell ref="B122:G122"/>
    <mergeCell ref="D126:F126"/>
    <mergeCell ref="B128:G128"/>
    <mergeCell ref="D96:F96"/>
    <mergeCell ref="B98:G98"/>
    <mergeCell ref="D103:F103"/>
    <mergeCell ref="B105:G105"/>
    <mergeCell ref="D108:F108"/>
    <mergeCell ref="B2:F2"/>
    <mergeCell ref="B22:G22"/>
    <mergeCell ref="D31:F31"/>
    <mergeCell ref="B33:G33"/>
    <mergeCell ref="D65:F65"/>
    <mergeCell ref="D89:F89"/>
    <mergeCell ref="B91:G91"/>
    <mergeCell ref="B67:G67"/>
    <mergeCell ref="D71:F71"/>
    <mergeCell ref="B73:G73"/>
    <mergeCell ref="D76:F76"/>
    <mergeCell ref="B78:G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4788-B4CA-4D65-8AD5-0E3113BD928B}">
  <dimension ref="B2:G132"/>
  <sheetViews>
    <sheetView showGridLines="0" topLeftCell="B7" zoomScale="80" zoomScaleNormal="80" workbookViewId="0">
      <selection activeCell="L30" sqref="L30"/>
    </sheetView>
  </sheetViews>
  <sheetFormatPr defaultRowHeight="14.4" x14ac:dyDescent="0.3"/>
  <cols>
    <col min="1" max="1" width="4.6640625" customWidth="1"/>
    <col min="2" max="2" width="5.77734375" customWidth="1"/>
    <col min="3" max="3" width="70" customWidth="1"/>
    <col min="5" max="5" width="9" bestFit="1" customWidth="1"/>
    <col min="6" max="6" width="11.88671875" bestFit="1" customWidth="1"/>
    <col min="7" max="7" width="13.109375" customWidth="1"/>
  </cols>
  <sheetData>
    <row r="2" spans="2:7" ht="18.600000000000001" x14ac:dyDescent="0.55000000000000004">
      <c r="B2" s="54" t="s">
        <v>487</v>
      </c>
      <c r="C2" s="54"/>
      <c r="D2" s="54"/>
      <c r="E2" s="54"/>
      <c r="F2" s="54"/>
      <c r="G2" s="8"/>
    </row>
    <row r="3" spans="2:7" ht="15" customHeight="1" thickBot="1" x14ac:dyDescent="0.35"/>
    <row r="4" spans="2:7" ht="15" customHeight="1" thickBot="1" x14ac:dyDescent="0.35">
      <c r="B4" s="12" t="str">
        <f>+B8</f>
        <v>A. OBJEKAT 3</v>
      </c>
      <c r="C4" s="32"/>
      <c r="D4" s="30"/>
      <c r="E4" s="30"/>
      <c r="F4" s="31"/>
      <c r="G4" s="14">
        <f>+G56</f>
        <v>0</v>
      </c>
    </row>
    <row r="5" spans="2:7" ht="15" thickBot="1" x14ac:dyDescent="0.35">
      <c r="B5" s="12" t="str">
        <f>+B58</f>
        <v>A. OBJEKAT 4</v>
      </c>
      <c r="C5" s="32"/>
      <c r="D5" s="30"/>
      <c r="E5" s="30"/>
      <c r="F5" s="31"/>
      <c r="G5" s="14">
        <f>+G106</f>
        <v>0</v>
      </c>
    </row>
    <row r="6" spans="2:7" ht="15" thickBot="1" x14ac:dyDescent="0.35">
      <c r="B6" s="50" t="s">
        <v>28</v>
      </c>
      <c r="C6" s="51"/>
      <c r="D6" s="51"/>
      <c r="E6" s="51"/>
      <c r="F6" s="52"/>
      <c r="G6" s="28">
        <f>+G5+G4</f>
        <v>0</v>
      </c>
    </row>
    <row r="7" spans="2:7" x14ac:dyDescent="0.3">
      <c r="B7" s="26"/>
      <c r="C7" s="26"/>
      <c r="D7" s="26"/>
      <c r="E7" s="26"/>
      <c r="F7" s="26"/>
      <c r="G7" s="27"/>
    </row>
    <row r="8" spans="2:7" ht="19.2" x14ac:dyDescent="0.55000000000000004">
      <c r="B8" s="17" t="s">
        <v>367</v>
      </c>
    </row>
    <row r="10" spans="2:7" ht="18.600000000000001" x14ac:dyDescent="0.55000000000000004">
      <c r="B10" s="48" t="s">
        <v>498</v>
      </c>
      <c r="C10" s="48"/>
      <c r="D10" s="48"/>
      <c r="E10" s="48"/>
      <c r="F10" s="48"/>
      <c r="G10" s="48"/>
    </row>
    <row r="11" spans="2:7" ht="55.2" customHeight="1" x14ac:dyDescent="0.3">
      <c r="D11" s="5" t="s">
        <v>0</v>
      </c>
      <c r="E11" s="5" t="s">
        <v>1</v>
      </c>
      <c r="F11" s="5" t="s">
        <v>2</v>
      </c>
      <c r="G11" s="5" t="s">
        <v>3</v>
      </c>
    </row>
    <row r="12" spans="2:7" ht="50.4" x14ac:dyDescent="0.3">
      <c r="B12" s="3">
        <v>1.1000000000000001</v>
      </c>
      <c r="C12" s="18" t="s">
        <v>499</v>
      </c>
      <c r="D12" s="3" t="s">
        <v>210</v>
      </c>
      <c r="E12" s="11">
        <v>93</v>
      </c>
      <c r="F12" s="11"/>
      <c r="G12" s="11">
        <f>+F12*E12</f>
        <v>0</v>
      </c>
    </row>
    <row r="13" spans="2:7" ht="33.6" x14ac:dyDescent="0.3">
      <c r="B13" s="3">
        <v>1.2</v>
      </c>
      <c r="C13" s="18" t="s">
        <v>500</v>
      </c>
      <c r="D13" s="3" t="s">
        <v>210</v>
      </c>
      <c r="E13" s="11">
        <v>5.62</v>
      </c>
      <c r="F13" s="11"/>
      <c r="G13" s="11">
        <f>+F13*E13</f>
        <v>0</v>
      </c>
    </row>
    <row r="14" spans="2:7" ht="48" customHeight="1" x14ac:dyDescent="0.3">
      <c r="B14" s="3">
        <v>1.3</v>
      </c>
      <c r="C14" s="18" t="s">
        <v>501</v>
      </c>
      <c r="D14" s="3" t="s">
        <v>210</v>
      </c>
      <c r="E14" s="11">
        <v>68.12</v>
      </c>
      <c r="F14" s="11"/>
      <c r="G14" s="11">
        <f>+F14*E14</f>
        <v>0</v>
      </c>
    </row>
    <row r="15" spans="2:7" x14ac:dyDescent="0.3">
      <c r="C15" s="19"/>
    </row>
    <row r="16" spans="2:7" ht="16.8" x14ac:dyDescent="0.3">
      <c r="C16" s="6"/>
      <c r="D16" s="47" t="s">
        <v>5</v>
      </c>
      <c r="E16" s="47"/>
      <c r="F16" s="47"/>
      <c r="G16" s="7">
        <f>+SUM(G12:G14)</f>
        <v>0</v>
      </c>
    </row>
    <row r="17" spans="2:7" ht="16.8" x14ac:dyDescent="0.3">
      <c r="D17" s="20"/>
      <c r="E17" s="20"/>
      <c r="F17" s="20"/>
      <c r="G17" s="21"/>
    </row>
    <row r="18" spans="2:7" ht="18.600000000000001" x14ac:dyDescent="0.55000000000000004">
      <c r="B18" s="48" t="s">
        <v>502</v>
      </c>
      <c r="C18" s="48"/>
      <c r="D18" s="48"/>
      <c r="E18" s="48"/>
      <c r="F18" s="48"/>
      <c r="G18" s="48"/>
    </row>
    <row r="19" spans="2:7" ht="33.6" x14ac:dyDescent="0.3">
      <c r="B19" s="3">
        <v>2.1</v>
      </c>
      <c r="C19" s="18" t="s">
        <v>503</v>
      </c>
      <c r="D19" s="3" t="s">
        <v>488</v>
      </c>
      <c r="E19" s="11">
        <v>22.49</v>
      </c>
      <c r="F19" s="11"/>
      <c r="G19" s="11">
        <f>+F19*E19</f>
        <v>0</v>
      </c>
    </row>
    <row r="20" spans="2:7" ht="67.2" x14ac:dyDescent="0.3">
      <c r="B20" s="3">
        <v>2.2000000000000002</v>
      </c>
      <c r="C20" s="2" t="s">
        <v>504</v>
      </c>
      <c r="D20" s="3" t="s">
        <v>210</v>
      </c>
      <c r="E20" s="11">
        <v>2.5310000000000001</v>
      </c>
      <c r="F20" s="11"/>
      <c r="G20" s="11">
        <f t="shared" ref="G20" si="0">+F20*E20</f>
        <v>0</v>
      </c>
    </row>
    <row r="21" spans="2:7" ht="72" customHeight="1" x14ac:dyDescent="0.3">
      <c r="B21" s="3">
        <v>2.2999999999999998</v>
      </c>
      <c r="C21" s="2" t="s">
        <v>513</v>
      </c>
      <c r="D21" s="3" t="s">
        <v>210</v>
      </c>
      <c r="E21" s="11">
        <v>13.18</v>
      </c>
      <c r="F21" s="11"/>
      <c r="G21" s="11">
        <f t="shared" ref="G21" si="1">+F21*E21</f>
        <v>0</v>
      </c>
    </row>
    <row r="22" spans="2:7" ht="72" customHeight="1" x14ac:dyDescent="0.3">
      <c r="B22" s="3">
        <v>2.4</v>
      </c>
      <c r="C22" s="2" t="s">
        <v>514</v>
      </c>
      <c r="D22" s="3" t="s">
        <v>210</v>
      </c>
      <c r="E22" s="11">
        <v>1.68</v>
      </c>
      <c r="F22" s="11"/>
      <c r="G22" s="11">
        <f t="shared" ref="G22" si="2">+F22*E22</f>
        <v>0</v>
      </c>
    </row>
    <row r="23" spans="2:7" ht="72" customHeight="1" x14ac:dyDescent="0.3">
      <c r="B23" s="3">
        <v>2.5</v>
      </c>
      <c r="C23" s="2" t="s">
        <v>505</v>
      </c>
      <c r="D23" s="3" t="s">
        <v>207</v>
      </c>
      <c r="E23" s="11">
        <v>34.950000000000003</v>
      </c>
      <c r="F23" s="11"/>
      <c r="G23" s="11">
        <f t="shared" ref="G23:G24" si="3">+F23*E23</f>
        <v>0</v>
      </c>
    </row>
    <row r="24" spans="2:7" ht="72" customHeight="1" x14ac:dyDescent="0.3">
      <c r="B24" s="3">
        <v>2.6</v>
      </c>
      <c r="C24" s="2" t="s">
        <v>506</v>
      </c>
      <c r="D24" s="3" t="s">
        <v>210</v>
      </c>
      <c r="E24" s="11">
        <v>5.6</v>
      </c>
      <c r="F24" s="11"/>
      <c r="G24" s="11">
        <f t="shared" si="3"/>
        <v>0</v>
      </c>
    </row>
    <row r="25" spans="2:7" ht="72" customHeight="1" x14ac:dyDescent="0.3">
      <c r="B25" s="3">
        <v>2.7</v>
      </c>
      <c r="C25" s="2" t="s">
        <v>507</v>
      </c>
      <c r="D25" s="3" t="s">
        <v>210</v>
      </c>
      <c r="E25" s="11">
        <v>6.68</v>
      </c>
      <c r="F25" s="11"/>
      <c r="G25" s="11">
        <f t="shared" ref="G25" si="4">+F25*E25</f>
        <v>0</v>
      </c>
    </row>
    <row r="26" spans="2:7" ht="72" customHeight="1" x14ac:dyDescent="0.3">
      <c r="B26" s="3">
        <v>2.8</v>
      </c>
      <c r="C26" s="2" t="s">
        <v>508</v>
      </c>
      <c r="D26" s="3" t="s">
        <v>210</v>
      </c>
      <c r="E26" s="11">
        <v>1</v>
      </c>
      <c r="F26" s="11"/>
      <c r="G26" s="11">
        <f t="shared" ref="G26" si="5">+F26*E26</f>
        <v>0</v>
      </c>
    </row>
    <row r="27" spans="2:7" ht="72" customHeight="1" x14ac:dyDescent="0.3">
      <c r="B27" s="3">
        <v>2.9</v>
      </c>
      <c r="C27" s="2" t="s">
        <v>509</v>
      </c>
      <c r="D27" s="3" t="s">
        <v>210</v>
      </c>
      <c r="E27" s="11">
        <v>3.34</v>
      </c>
      <c r="F27" s="11"/>
      <c r="G27" s="11">
        <f t="shared" ref="G27" si="6">+F27*E27</f>
        <v>0</v>
      </c>
    </row>
    <row r="28" spans="2:7" ht="72" customHeight="1" x14ac:dyDescent="0.3">
      <c r="B28" s="10" t="s">
        <v>6</v>
      </c>
      <c r="C28" s="2" t="s">
        <v>510</v>
      </c>
      <c r="D28" s="3" t="s">
        <v>210</v>
      </c>
      <c r="E28" s="11">
        <v>4.38</v>
      </c>
      <c r="F28" s="11"/>
      <c r="G28" s="11">
        <f t="shared" ref="G28" si="7">+F28*E28</f>
        <v>0</v>
      </c>
    </row>
    <row r="29" spans="2:7" ht="72" customHeight="1" x14ac:dyDescent="0.3">
      <c r="B29" s="10" t="s">
        <v>511</v>
      </c>
      <c r="C29" s="2" t="s">
        <v>512</v>
      </c>
      <c r="D29" s="3" t="s">
        <v>210</v>
      </c>
      <c r="E29" s="11">
        <v>0.77</v>
      </c>
      <c r="F29" s="11"/>
      <c r="G29" s="11">
        <f t="shared" ref="G29" si="8">+F29*E29</f>
        <v>0</v>
      </c>
    </row>
    <row r="30" spans="2:7" ht="16.8" x14ac:dyDescent="0.3">
      <c r="B30" s="6"/>
      <c r="C30" s="6"/>
      <c r="D30" s="46"/>
      <c r="E30" s="67">
        <f>+E19*0.1+E20+E21+E22+E23*0.12+E24+E25+E26+E27+E28+E29</f>
        <v>45.603999999999999</v>
      </c>
      <c r="F30" s="46" t="s">
        <v>9</v>
      </c>
      <c r="G30" s="7">
        <f>+SUM(G19:G29)</f>
        <v>0</v>
      </c>
    </row>
    <row r="31" spans="2:7" ht="16.8" x14ac:dyDescent="0.3">
      <c r="C31" s="1"/>
    </row>
    <row r="32" spans="2:7" ht="18.600000000000001" x14ac:dyDescent="0.55000000000000004">
      <c r="B32" s="48" t="s">
        <v>515</v>
      </c>
      <c r="C32" s="48"/>
      <c r="D32" s="48"/>
      <c r="E32" s="48"/>
      <c r="F32" s="48"/>
      <c r="G32" s="48"/>
    </row>
    <row r="33" spans="2:7" ht="84" x14ac:dyDescent="0.3">
      <c r="B33" s="3">
        <v>3.1</v>
      </c>
      <c r="C33" s="2" t="s">
        <v>489</v>
      </c>
      <c r="D33" s="3" t="s">
        <v>280</v>
      </c>
      <c r="E33" s="11">
        <v>4900</v>
      </c>
      <c r="F33" s="11"/>
      <c r="G33" s="11">
        <f>+F33*E33</f>
        <v>0</v>
      </c>
    </row>
    <row r="34" spans="2:7" ht="50.4" x14ac:dyDescent="0.3">
      <c r="B34" s="3">
        <v>3.2</v>
      </c>
      <c r="C34" s="2" t="s">
        <v>490</v>
      </c>
      <c r="D34" s="3"/>
      <c r="E34" s="3"/>
      <c r="F34" s="11"/>
      <c r="G34" s="11">
        <f>+F34*E34</f>
        <v>0</v>
      </c>
    </row>
    <row r="35" spans="2:7" ht="16.2" customHeight="1" x14ac:dyDescent="0.3">
      <c r="B35" s="10"/>
      <c r="C35" s="2" t="s">
        <v>491</v>
      </c>
      <c r="D35" s="3" t="s">
        <v>4</v>
      </c>
      <c r="E35" s="11">
        <v>6</v>
      </c>
      <c r="F35" s="11"/>
      <c r="G35" s="11">
        <f>+F35*E35</f>
        <v>0</v>
      </c>
    </row>
    <row r="36" spans="2:7" ht="16.2" customHeight="1" x14ac:dyDescent="0.3">
      <c r="B36" s="10"/>
      <c r="C36" s="2" t="s">
        <v>492</v>
      </c>
      <c r="D36" s="3" t="s">
        <v>4</v>
      </c>
      <c r="E36" s="11">
        <v>6</v>
      </c>
      <c r="F36" s="11"/>
      <c r="G36" s="11">
        <f t="shared" ref="G36:G41" si="9">+F36*E36</f>
        <v>0</v>
      </c>
    </row>
    <row r="37" spans="2:7" ht="16.2" customHeight="1" x14ac:dyDescent="0.3">
      <c r="B37" s="10"/>
      <c r="C37" s="2" t="s">
        <v>493</v>
      </c>
      <c r="D37" s="3" t="s">
        <v>4</v>
      </c>
      <c r="E37" s="11">
        <v>6</v>
      </c>
      <c r="F37" s="11"/>
      <c r="G37" s="11">
        <f t="shared" si="9"/>
        <v>0</v>
      </c>
    </row>
    <row r="38" spans="2:7" ht="16.2" customHeight="1" x14ac:dyDescent="0.3">
      <c r="B38" s="10"/>
      <c r="C38" s="2" t="s">
        <v>494</v>
      </c>
      <c r="D38" s="3" t="s">
        <v>4</v>
      </c>
      <c r="E38" s="11">
        <v>5</v>
      </c>
      <c r="F38" s="11"/>
      <c r="G38" s="11">
        <f t="shared" si="9"/>
        <v>0</v>
      </c>
    </row>
    <row r="39" spans="2:7" ht="16.2" customHeight="1" x14ac:dyDescent="0.3">
      <c r="B39" s="10"/>
      <c r="C39" s="2" t="s">
        <v>495</v>
      </c>
      <c r="D39" s="3" t="s">
        <v>4</v>
      </c>
      <c r="E39" s="11">
        <v>6</v>
      </c>
      <c r="F39" s="11"/>
      <c r="G39" s="11">
        <f t="shared" si="9"/>
        <v>0</v>
      </c>
    </row>
    <row r="40" spans="2:7" ht="16.2" customHeight="1" x14ac:dyDescent="0.3">
      <c r="B40" s="10"/>
      <c r="C40" s="2" t="s">
        <v>496</v>
      </c>
      <c r="D40" s="3" t="s">
        <v>4</v>
      </c>
      <c r="E40" s="11">
        <v>6</v>
      </c>
      <c r="F40" s="11"/>
      <c r="G40" s="11">
        <f t="shared" si="9"/>
        <v>0</v>
      </c>
    </row>
    <row r="41" spans="2:7" ht="16.2" customHeight="1" x14ac:dyDescent="0.3">
      <c r="B41" s="10"/>
      <c r="C41" s="2" t="s">
        <v>497</v>
      </c>
      <c r="D41" s="3" t="s">
        <v>4</v>
      </c>
      <c r="E41" s="11">
        <v>18</v>
      </c>
      <c r="F41" s="11"/>
      <c r="G41" s="11">
        <f t="shared" si="9"/>
        <v>0</v>
      </c>
    </row>
    <row r="42" spans="2:7" ht="16.8" x14ac:dyDescent="0.3">
      <c r="B42" s="23"/>
      <c r="C42" s="24"/>
      <c r="D42" s="23"/>
      <c r="E42" s="23"/>
      <c r="F42" s="25"/>
      <c r="G42" s="25"/>
    </row>
    <row r="43" spans="2:7" ht="16.8" x14ac:dyDescent="0.3">
      <c r="B43" s="6"/>
      <c r="C43" s="6"/>
      <c r="D43" s="47" t="s">
        <v>10</v>
      </c>
      <c r="E43" s="47"/>
      <c r="F43" s="47"/>
      <c r="G43" s="7">
        <f>+SUM(G33:G41)</f>
        <v>0</v>
      </c>
    </row>
    <row r="45" spans="2:7" ht="18.600000000000001" x14ac:dyDescent="0.55000000000000004">
      <c r="B45" s="48" t="s">
        <v>516</v>
      </c>
      <c r="C45" s="48"/>
      <c r="D45" s="48"/>
      <c r="E45" s="48"/>
      <c r="F45" s="48"/>
      <c r="G45" s="48"/>
    </row>
    <row r="46" spans="2:7" ht="67.8" customHeight="1" x14ac:dyDescent="0.3">
      <c r="B46" s="3">
        <v>4.0999999999999996</v>
      </c>
      <c r="C46" s="2" t="s">
        <v>517</v>
      </c>
      <c r="D46" s="3" t="s">
        <v>280</v>
      </c>
      <c r="E46" s="11">
        <v>1260</v>
      </c>
      <c r="F46" s="11"/>
      <c r="G46" s="11">
        <f>+F46*E46</f>
        <v>0</v>
      </c>
    </row>
    <row r="47" spans="2:7" ht="16.8" x14ac:dyDescent="0.3">
      <c r="B47" s="23"/>
      <c r="C47" s="24"/>
      <c r="D47" s="23"/>
      <c r="E47" s="23"/>
      <c r="F47" s="25"/>
      <c r="G47" s="25"/>
    </row>
    <row r="48" spans="2:7" ht="16.8" x14ac:dyDescent="0.3">
      <c r="B48" s="6"/>
      <c r="C48" s="6"/>
      <c r="D48" s="47" t="s">
        <v>11</v>
      </c>
      <c r="E48" s="47"/>
      <c r="F48" s="47"/>
      <c r="G48" s="7">
        <f>+SUM(G46:G46)</f>
        <v>0</v>
      </c>
    </row>
    <row r="49" spans="2:7" ht="16.8" x14ac:dyDescent="0.3">
      <c r="B49" s="23"/>
      <c r="C49" s="24"/>
      <c r="D49" s="23"/>
      <c r="E49" s="23"/>
      <c r="F49" s="25"/>
      <c r="G49" s="25"/>
    </row>
    <row r="50" spans="2:7" ht="16.8" customHeight="1" x14ac:dyDescent="0.3">
      <c r="B50" s="53" t="s">
        <v>27</v>
      </c>
      <c r="C50" s="53"/>
      <c r="D50" s="53"/>
      <c r="E50" s="53"/>
      <c r="F50" s="53"/>
      <c r="G50" s="53"/>
    </row>
    <row r="51" spans="2:7" ht="17.399999999999999" thickBot="1" x14ac:dyDescent="0.35">
      <c r="D51" s="20"/>
      <c r="E51" s="20"/>
      <c r="F51" s="20"/>
      <c r="G51" s="21"/>
    </row>
    <row r="52" spans="2:7" ht="15" thickBot="1" x14ac:dyDescent="0.35">
      <c r="B52" s="12" t="str">
        <f>+B10</f>
        <v>1. ZEMLJANI RADOVI</v>
      </c>
      <c r="C52" s="12"/>
      <c r="D52" s="13"/>
      <c r="E52" s="13"/>
      <c r="F52" s="13"/>
      <c r="G52" s="14">
        <f>+G16</f>
        <v>0</v>
      </c>
    </row>
    <row r="53" spans="2:7" ht="15" thickBot="1" x14ac:dyDescent="0.35">
      <c r="B53" s="12" t="str">
        <f>+B18</f>
        <v>2. BETON LIVEN NA LICU MESTA</v>
      </c>
      <c r="C53" s="12"/>
      <c r="D53" s="13"/>
      <c r="E53" s="13"/>
      <c r="F53" s="13"/>
      <c r="G53" s="14">
        <f>+G30</f>
        <v>0</v>
      </c>
    </row>
    <row r="54" spans="2:7" ht="15" thickBot="1" x14ac:dyDescent="0.35">
      <c r="B54" s="12" t="str">
        <f>+B32</f>
        <v>3. ARMIRAČKI RADOVI</v>
      </c>
      <c r="C54" s="12"/>
      <c r="D54" s="13"/>
      <c r="E54" s="13"/>
      <c r="F54" s="13"/>
      <c r="G54" s="14">
        <f>+G43</f>
        <v>0</v>
      </c>
    </row>
    <row r="55" spans="2:7" ht="15" thickBot="1" x14ac:dyDescent="0.35">
      <c r="B55" s="12" t="str">
        <f>+B45</f>
        <v>4. RADOVI NA MONTAŽI ČELIČNE KONSTRUKCIJE</v>
      </c>
      <c r="C55" s="12"/>
      <c r="D55" s="13"/>
      <c r="E55" s="13"/>
      <c r="F55" s="13"/>
      <c r="G55" s="14">
        <f>+G48</f>
        <v>0</v>
      </c>
    </row>
    <row r="56" spans="2:7" ht="15" thickBot="1" x14ac:dyDescent="0.35">
      <c r="B56" s="50" t="s">
        <v>25</v>
      </c>
      <c r="C56" s="51"/>
      <c r="D56" s="51"/>
      <c r="E56" s="51"/>
      <c r="F56" s="52"/>
      <c r="G56" s="28">
        <f>+SUM(G52:G55)</f>
        <v>0</v>
      </c>
    </row>
    <row r="58" spans="2:7" ht="19.2" x14ac:dyDescent="0.55000000000000004">
      <c r="B58" s="17" t="s">
        <v>518</v>
      </c>
    </row>
    <row r="60" spans="2:7" ht="18.600000000000001" x14ac:dyDescent="0.55000000000000004">
      <c r="B60" s="48" t="s">
        <v>498</v>
      </c>
      <c r="C60" s="48"/>
      <c r="D60" s="48"/>
      <c r="E60" s="48"/>
      <c r="F60" s="48"/>
      <c r="G60" s="48"/>
    </row>
    <row r="61" spans="2:7" ht="55.2" customHeight="1" x14ac:dyDescent="0.3">
      <c r="D61" s="5" t="s">
        <v>0</v>
      </c>
      <c r="E61" s="5" t="s">
        <v>1</v>
      </c>
      <c r="F61" s="5" t="s">
        <v>2</v>
      </c>
      <c r="G61" s="5" t="s">
        <v>3</v>
      </c>
    </row>
    <row r="62" spans="2:7" ht="50.4" x14ac:dyDescent="0.3">
      <c r="B62" s="3">
        <v>1.1000000000000001</v>
      </c>
      <c r="C62" s="18" t="s">
        <v>499</v>
      </c>
      <c r="D62" s="3" t="s">
        <v>210</v>
      </c>
      <c r="E62" s="11">
        <v>93</v>
      </c>
      <c r="F62" s="11"/>
      <c r="G62" s="11">
        <f>+F62*E62</f>
        <v>0</v>
      </c>
    </row>
    <row r="63" spans="2:7" ht="33.6" x14ac:dyDescent="0.3">
      <c r="B63" s="3">
        <v>1.2</v>
      </c>
      <c r="C63" s="18" t="s">
        <v>500</v>
      </c>
      <c r="D63" s="3" t="s">
        <v>210</v>
      </c>
      <c r="E63" s="11">
        <v>5.62</v>
      </c>
      <c r="F63" s="11"/>
      <c r="G63" s="11">
        <f>+F63*E63</f>
        <v>0</v>
      </c>
    </row>
    <row r="64" spans="2:7" ht="48" customHeight="1" x14ac:dyDescent="0.3">
      <c r="B64" s="3">
        <v>1.3</v>
      </c>
      <c r="C64" s="18" t="s">
        <v>501</v>
      </c>
      <c r="D64" s="3" t="s">
        <v>210</v>
      </c>
      <c r="E64" s="11">
        <v>68.12</v>
      </c>
      <c r="F64" s="11"/>
      <c r="G64" s="11">
        <f>+F64*E64</f>
        <v>0</v>
      </c>
    </row>
    <row r="65" spans="2:7" x14ac:dyDescent="0.3">
      <c r="C65" s="19"/>
    </row>
    <row r="66" spans="2:7" ht="16.8" x14ac:dyDescent="0.3">
      <c r="C66" s="6"/>
      <c r="D66" s="47" t="s">
        <v>5</v>
      </c>
      <c r="E66" s="47"/>
      <c r="F66" s="47"/>
      <c r="G66" s="7">
        <f>+SUM(G62:G64)</f>
        <v>0</v>
      </c>
    </row>
    <row r="67" spans="2:7" ht="16.8" x14ac:dyDescent="0.3">
      <c r="D67" s="20"/>
      <c r="E67" s="20"/>
      <c r="F67" s="20"/>
      <c r="G67" s="21"/>
    </row>
    <row r="68" spans="2:7" ht="18.600000000000001" x14ac:dyDescent="0.55000000000000004">
      <c r="B68" s="48" t="s">
        <v>502</v>
      </c>
      <c r="C68" s="48"/>
      <c r="D68" s="48"/>
      <c r="E68" s="48"/>
      <c r="F68" s="48"/>
      <c r="G68" s="48"/>
    </row>
    <row r="69" spans="2:7" ht="33.6" x14ac:dyDescent="0.3">
      <c r="B69" s="3">
        <v>2.1</v>
      </c>
      <c r="C69" s="18" t="s">
        <v>503</v>
      </c>
      <c r="D69" s="3" t="s">
        <v>488</v>
      </c>
      <c r="E69" s="11">
        <v>22.49</v>
      </c>
      <c r="F69" s="11"/>
      <c r="G69" s="11">
        <f>+F69*E69</f>
        <v>0</v>
      </c>
    </row>
    <row r="70" spans="2:7" ht="67.2" x14ac:dyDescent="0.3">
      <c r="B70" s="3">
        <v>2.2000000000000002</v>
      </c>
      <c r="C70" s="2" t="s">
        <v>504</v>
      </c>
      <c r="D70" s="3" t="s">
        <v>210</v>
      </c>
      <c r="E70" s="11">
        <v>2.5310000000000001</v>
      </c>
      <c r="F70" s="11"/>
      <c r="G70" s="11">
        <f t="shared" ref="G70:G79" si="10">+F70*E70</f>
        <v>0</v>
      </c>
    </row>
    <row r="71" spans="2:7" ht="72" customHeight="1" x14ac:dyDescent="0.3">
      <c r="B71" s="3">
        <v>2.2999999999999998</v>
      </c>
      <c r="C71" s="2" t="s">
        <v>513</v>
      </c>
      <c r="D71" s="3" t="s">
        <v>210</v>
      </c>
      <c r="E71" s="11">
        <v>13.18</v>
      </c>
      <c r="F71" s="11"/>
      <c r="G71" s="11">
        <f t="shared" si="10"/>
        <v>0</v>
      </c>
    </row>
    <row r="72" spans="2:7" ht="72" customHeight="1" x14ac:dyDescent="0.3">
      <c r="B72" s="3">
        <v>2.4</v>
      </c>
      <c r="C72" s="2" t="s">
        <v>514</v>
      </c>
      <c r="D72" s="3" t="s">
        <v>210</v>
      </c>
      <c r="E72" s="11">
        <v>1.68</v>
      </c>
      <c r="F72" s="11"/>
      <c r="G72" s="11">
        <f t="shared" si="10"/>
        <v>0</v>
      </c>
    </row>
    <row r="73" spans="2:7" ht="72" customHeight="1" x14ac:dyDescent="0.3">
      <c r="B73" s="3">
        <v>2.5</v>
      </c>
      <c r="C73" s="2" t="s">
        <v>505</v>
      </c>
      <c r="D73" s="3" t="s">
        <v>207</v>
      </c>
      <c r="E73" s="11">
        <v>34.950000000000003</v>
      </c>
      <c r="F73" s="11"/>
      <c r="G73" s="11">
        <f t="shared" si="10"/>
        <v>0</v>
      </c>
    </row>
    <row r="74" spans="2:7" ht="72" customHeight="1" x14ac:dyDescent="0.3">
      <c r="B74" s="3">
        <v>2.6</v>
      </c>
      <c r="C74" s="2" t="s">
        <v>506</v>
      </c>
      <c r="D74" s="3" t="s">
        <v>210</v>
      </c>
      <c r="E74" s="11">
        <v>5.6</v>
      </c>
      <c r="F74" s="11"/>
      <c r="G74" s="11">
        <f t="shared" si="10"/>
        <v>0</v>
      </c>
    </row>
    <row r="75" spans="2:7" ht="72" customHeight="1" x14ac:dyDescent="0.3">
      <c r="B75" s="3">
        <v>2.7</v>
      </c>
      <c r="C75" s="2" t="s">
        <v>507</v>
      </c>
      <c r="D75" s="3" t="s">
        <v>210</v>
      </c>
      <c r="E75" s="11">
        <v>6.68</v>
      </c>
      <c r="F75" s="11"/>
      <c r="G75" s="11">
        <f t="shared" si="10"/>
        <v>0</v>
      </c>
    </row>
    <row r="76" spans="2:7" ht="72" customHeight="1" x14ac:dyDescent="0.3">
      <c r="B76" s="3">
        <v>2.8</v>
      </c>
      <c r="C76" s="2" t="s">
        <v>508</v>
      </c>
      <c r="D76" s="3" t="s">
        <v>210</v>
      </c>
      <c r="E76" s="11">
        <v>1</v>
      </c>
      <c r="F76" s="11"/>
      <c r="G76" s="11">
        <f t="shared" si="10"/>
        <v>0</v>
      </c>
    </row>
    <row r="77" spans="2:7" ht="72" customHeight="1" x14ac:dyDescent="0.3">
      <c r="B77" s="3">
        <v>2.9</v>
      </c>
      <c r="C77" s="2" t="s">
        <v>509</v>
      </c>
      <c r="D77" s="3" t="s">
        <v>210</v>
      </c>
      <c r="E77" s="11">
        <v>3.34</v>
      </c>
      <c r="F77" s="11"/>
      <c r="G77" s="11">
        <f t="shared" si="10"/>
        <v>0</v>
      </c>
    </row>
    <row r="78" spans="2:7" ht="72" customHeight="1" x14ac:dyDescent="0.3">
      <c r="B78" s="10" t="s">
        <v>6</v>
      </c>
      <c r="C78" s="2" t="s">
        <v>510</v>
      </c>
      <c r="D78" s="3" t="s">
        <v>210</v>
      </c>
      <c r="E78" s="11">
        <v>4.38</v>
      </c>
      <c r="F78" s="11"/>
      <c r="G78" s="11">
        <f t="shared" si="10"/>
        <v>0</v>
      </c>
    </row>
    <row r="79" spans="2:7" ht="72" customHeight="1" x14ac:dyDescent="0.3">
      <c r="B79" s="10" t="s">
        <v>511</v>
      </c>
      <c r="C79" s="2" t="s">
        <v>512</v>
      </c>
      <c r="D79" s="3" t="s">
        <v>210</v>
      </c>
      <c r="E79" s="11">
        <v>0.77</v>
      </c>
      <c r="F79" s="11"/>
      <c r="G79" s="11">
        <f t="shared" si="10"/>
        <v>0</v>
      </c>
    </row>
    <row r="80" spans="2:7" ht="16.8" x14ac:dyDescent="0.3">
      <c r="B80" s="6"/>
      <c r="C80" s="6"/>
      <c r="D80" s="46"/>
      <c r="E80" s="67">
        <f>+E69*0.1+E70+E71+E72+E73*0.12+E74+E75+E76+E77+E78+E79</f>
        <v>45.603999999999999</v>
      </c>
      <c r="F80" s="46" t="s">
        <v>9</v>
      </c>
      <c r="G80" s="7">
        <f>+SUM(G69:G79)</f>
        <v>0</v>
      </c>
    </row>
    <row r="81" spans="2:7" ht="16.8" x14ac:dyDescent="0.3">
      <c r="C81" s="1"/>
    </row>
    <row r="82" spans="2:7" ht="18.600000000000001" x14ac:dyDescent="0.55000000000000004">
      <c r="B82" s="48" t="s">
        <v>515</v>
      </c>
      <c r="C82" s="48"/>
      <c r="D82" s="48"/>
      <c r="E82" s="48"/>
      <c r="F82" s="48"/>
      <c r="G82" s="48"/>
    </row>
    <row r="83" spans="2:7" ht="84" x14ac:dyDescent="0.3">
      <c r="B83" s="3">
        <v>3.1</v>
      </c>
      <c r="C83" s="2" t="s">
        <v>489</v>
      </c>
      <c r="D83" s="3" t="s">
        <v>280</v>
      </c>
      <c r="E83" s="11">
        <v>4900</v>
      </c>
      <c r="F83" s="11"/>
      <c r="G83" s="11">
        <f>+F83*E83</f>
        <v>0</v>
      </c>
    </row>
    <row r="84" spans="2:7" ht="50.4" x14ac:dyDescent="0.3">
      <c r="B84" s="3">
        <v>3.2</v>
      </c>
      <c r="C84" s="2" t="s">
        <v>490</v>
      </c>
      <c r="D84" s="3"/>
      <c r="E84" s="3"/>
      <c r="F84" s="11"/>
      <c r="G84" s="11">
        <f>+F84*E84</f>
        <v>0</v>
      </c>
    </row>
    <row r="85" spans="2:7" ht="16.2" customHeight="1" x14ac:dyDescent="0.3">
      <c r="B85" s="10"/>
      <c r="C85" s="2" t="s">
        <v>491</v>
      </c>
      <c r="D85" s="3" t="s">
        <v>4</v>
      </c>
      <c r="E85" s="11">
        <v>6</v>
      </c>
      <c r="F85" s="11"/>
      <c r="G85" s="11">
        <f>+F85*E85</f>
        <v>0</v>
      </c>
    </row>
    <row r="86" spans="2:7" ht="16.2" customHeight="1" x14ac:dyDescent="0.3">
      <c r="B86" s="10"/>
      <c r="C86" s="2" t="s">
        <v>492</v>
      </c>
      <c r="D86" s="3" t="s">
        <v>4</v>
      </c>
      <c r="E86" s="11">
        <v>6</v>
      </c>
      <c r="F86" s="11"/>
      <c r="G86" s="11">
        <f t="shared" ref="G86:G91" si="11">+F86*E86</f>
        <v>0</v>
      </c>
    </row>
    <row r="87" spans="2:7" ht="16.2" customHeight="1" x14ac:dyDescent="0.3">
      <c r="B87" s="10"/>
      <c r="C87" s="2" t="s">
        <v>493</v>
      </c>
      <c r="D87" s="3" t="s">
        <v>4</v>
      </c>
      <c r="E87" s="11">
        <v>6</v>
      </c>
      <c r="F87" s="11"/>
      <c r="G87" s="11">
        <f t="shared" si="11"/>
        <v>0</v>
      </c>
    </row>
    <row r="88" spans="2:7" ht="16.2" customHeight="1" x14ac:dyDescent="0.3">
      <c r="B88" s="10"/>
      <c r="C88" s="2" t="s">
        <v>494</v>
      </c>
      <c r="D88" s="3" t="s">
        <v>4</v>
      </c>
      <c r="E88" s="11">
        <v>5</v>
      </c>
      <c r="F88" s="11"/>
      <c r="G88" s="11">
        <f t="shared" si="11"/>
        <v>0</v>
      </c>
    </row>
    <row r="89" spans="2:7" ht="16.2" customHeight="1" x14ac:dyDescent="0.3">
      <c r="B89" s="10"/>
      <c r="C89" s="2" t="s">
        <v>495</v>
      </c>
      <c r="D89" s="3" t="s">
        <v>4</v>
      </c>
      <c r="E89" s="11">
        <v>6</v>
      </c>
      <c r="F89" s="11"/>
      <c r="G89" s="11">
        <f t="shared" si="11"/>
        <v>0</v>
      </c>
    </row>
    <row r="90" spans="2:7" ht="16.2" customHeight="1" x14ac:dyDescent="0.3">
      <c r="B90" s="10"/>
      <c r="C90" s="2" t="s">
        <v>496</v>
      </c>
      <c r="D90" s="3" t="s">
        <v>4</v>
      </c>
      <c r="E90" s="11">
        <v>6</v>
      </c>
      <c r="F90" s="11"/>
      <c r="G90" s="11">
        <f t="shared" si="11"/>
        <v>0</v>
      </c>
    </row>
    <row r="91" spans="2:7" ht="16.2" customHeight="1" x14ac:dyDescent="0.3">
      <c r="B91" s="10"/>
      <c r="C91" s="2" t="s">
        <v>497</v>
      </c>
      <c r="D91" s="3" t="s">
        <v>4</v>
      </c>
      <c r="E91" s="11">
        <v>18</v>
      </c>
      <c r="F91" s="11"/>
      <c r="G91" s="11">
        <f t="shared" si="11"/>
        <v>0</v>
      </c>
    </row>
    <row r="92" spans="2:7" ht="16.8" x14ac:dyDescent="0.3">
      <c r="B92" s="23"/>
      <c r="C92" s="24"/>
      <c r="D92" s="23"/>
      <c r="E92" s="23"/>
      <c r="F92" s="25"/>
      <c r="G92" s="25"/>
    </row>
    <row r="93" spans="2:7" ht="16.8" x14ac:dyDescent="0.3">
      <c r="B93" s="6"/>
      <c r="C93" s="6"/>
      <c r="D93" s="47" t="s">
        <v>10</v>
      </c>
      <c r="E93" s="47"/>
      <c r="F93" s="47"/>
      <c r="G93" s="7">
        <f>+SUM(G83:G91)</f>
        <v>0</v>
      </c>
    </row>
    <row r="95" spans="2:7" ht="18.600000000000001" x14ac:dyDescent="0.55000000000000004">
      <c r="B95" s="48" t="s">
        <v>516</v>
      </c>
      <c r="C95" s="48"/>
      <c r="D95" s="48"/>
      <c r="E95" s="48"/>
      <c r="F95" s="48"/>
      <c r="G95" s="48"/>
    </row>
    <row r="96" spans="2:7" ht="67.8" customHeight="1" x14ac:dyDescent="0.3">
      <c r="B96" s="3">
        <v>4.0999999999999996</v>
      </c>
      <c r="C96" s="2" t="s">
        <v>517</v>
      </c>
      <c r="D96" s="3" t="s">
        <v>280</v>
      </c>
      <c r="E96" s="11">
        <v>1260</v>
      </c>
      <c r="F96" s="11"/>
      <c r="G96" s="11">
        <f>+F96*E96</f>
        <v>0</v>
      </c>
    </row>
    <row r="97" spans="2:7" ht="16.8" x14ac:dyDescent="0.3">
      <c r="B97" s="23"/>
      <c r="C97" s="24"/>
      <c r="D97" s="23"/>
      <c r="E97" s="23"/>
      <c r="F97" s="25"/>
      <c r="G97" s="25"/>
    </row>
    <row r="98" spans="2:7" ht="16.8" x14ac:dyDescent="0.3">
      <c r="B98" s="6"/>
      <c r="C98" s="6"/>
      <c r="D98" s="47" t="s">
        <v>11</v>
      </c>
      <c r="E98" s="47"/>
      <c r="F98" s="47"/>
      <c r="G98" s="7">
        <f>+SUM(G96:G96)</f>
        <v>0</v>
      </c>
    </row>
    <row r="99" spans="2:7" ht="16.8" x14ac:dyDescent="0.3">
      <c r="B99" s="23"/>
      <c r="C99" s="24"/>
      <c r="D99" s="23"/>
      <c r="E99" s="23"/>
      <c r="F99" s="25"/>
      <c r="G99" s="25"/>
    </row>
    <row r="100" spans="2:7" ht="16.8" customHeight="1" x14ac:dyDescent="0.3">
      <c r="B100" s="53" t="s">
        <v>27</v>
      </c>
      <c r="C100" s="53"/>
      <c r="D100" s="53"/>
      <c r="E100" s="53"/>
      <c r="F100" s="53"/>
      <c r="G100" s="53"/>
    </row>
    <row r="101" spans="2:7" ht="17.399999999999999" thickBot="1" x14ac:dyDescent="0.35">
      <c r="D101" s="20"/>
      <c r="E101" s="20"/>
      <c r="F101" s="20"/>
      <c r="G101" s="21"/>
    </row>
    <row r="102" spans="2:7" ht="15" thickBot="1" x14ac:dyDescent="0.35">
      <c r="B102" s="12" t="str">
        <f>+B60</f>
        <v>1. ZEMLJANI RADOVI</v>
      </c>
      <c r="C102" s="12"/>
      <c r="D102" s="13"/>
      <c r="E102" s="13"/>
      <c r="F102" s="13"/>
      <c r="G102" s="14">
        <f>+G66</f>
        <v>0</v>
      </c>
    </row>
    <row r="103" spans="2:7" ht="15" thickBot="1" x14ac:dyDescent="0.35">
      <c r="B103" s="12" t="str">
        <f>+B68</f>
        <v>2. BETON LIVEN NA LICU MESTA</v>
      </c>
      <c r="C103" s="12"/>
      <c r="D103" s="13"/>
      <c r="E103" s="13"/>
      <c r="F103" s="13"/>
      <c r="G103" s="14">
        <f>+G80</f>
        <v>0</v>
      </c>
    </row>
    <row r="104" spans="2:7" ht="15" thickBot="1" x14ac:dyDescent="0.35">
      <c r="B104" s="12" t="str">
        <f>+B82</f>
        <v>3. ARMIRAČKI RADOVI</v>
      </c>
      <c r="C104" s="12"/>
      <c r="D104" s="13"/>
      <c r="E104" s="13"/>
      <c r="F104" s="13"/>
      <c r="G104" s="14">
        <f>+G93</f>
        <v>0</v>
      </c>
    </row>
    <row r="105" spans="2:7" ht="15" thickBot="1" x14ac:dyDescent="0.35">
      <c r="B105" s="12" t="str">
        <f>+B95</f>
        <v>4. RADOVI NA MONTAŽI ČELIČNE KONSTRUKCIJE</v>
      </c>
      <c r="C105" s="12"/>
      <c r="D105" s="13"/>
      <c r="E105" s="13"/>
      <c r="F105" s="13"/>
      <c r="G105" s="14">
        <f>+G98</f>
        <v>0</v>
      </c>
    </row>
    <row r="106" spans="2:7" ht="15" thickBot="1" x14ac:dyDescent="0.35">
      <c r="B106" s="50" t="s">
        <v>25</v>
      </c>
      <c r="C106" s="51"/>
      <c r="D106" s="51"/>
      <c r="E106" s="51"/>
      <c r="F106" s="52"/>
      <c r="G106" s="28">
        <f>+SUM(G102:G105)</f>
        <v>0</v>
      </c>
    </row>
    <row r="132" ht="41.4" customHeight="1" x14ac:dyDescent="0.3"/>
  </sheetData>
  <mergeCells count="20">
    <mergeCell ref="B2:F2"/>
    <mergeCell ref="B6:F6"/>
    <mergeCell ref="B10:G10"/>
    <mergeCell ref="D16:F16"/>
    <mergeCell ref="B18:G18"/>
    <mergeCell ref="B56:F56"/>
    <mergeCell ref="B60:G60"/>
    <mergeCell ref="B100:G100"/>
    <mergeCell ref="B106:F106"/>
    <mergeCell ref="B32:G32"/>
    <mergeCell ref="D43:F43"/>
    <mergeCell ref="B45:G45"/>
    <mergeCell ref="D48:F48"/>
    <mergeCell ref="B50:G50"/>
    <mergeCell ref="B82:G82"/>
    <mergeCell ref="D93:F93"/>
    <mergeCell ref="B95:G95"/>
    <mergeCell ref="D98:F98"/>
    <mergeCell ref="D66:F66"/>
    <mergeCell ref="B68:G6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494A-DD1E-459D-B398-637C03269135}">
  <dimension ref="A2:G286"/>
  <sheetViews>
    <sheetView showGridLines="0" zoomScale="80" zoomScaleNormal="80" workbookViewId="0">
      <selection activeCell="E15" sqref="E15"/>
    </sheetView>
  </sheetViews>
  <sheetFormatPr defaultRowHeight="14.4" x14ac:dyDescent="0.3"/>
  <cols>
    <col min="1" max="1" width="4.6640625" customWidth="1"/>
    <col min="2" max="2" width="5.77734375" customWidth="1"/>
    <col min="3" max="3" width="70" customWidth="1"/>
    <col min="5" max="5" width="9" bestFit="1" customWidth="1"/>
    <col min="6" max="6" width="11.88671875" bestFit="1" customWidth="1"/>
    <col min="7" max="7" width="13.109375" customWidth="1"/>
  </cols>
  <sheetData>
    <row r="2" spans="2:7" ht="18.600000000000001" x14ac:dyDescent="0.55000000000000004">
      <c r="B2" s="54" t="s">
        <v>228</v>
      </c>
      <c r="C2" s="54"/>
      <c r="D2" s="54"/>
      <c r="E2" s="54"/>
      <c r="F2" s="54"/>
      <c r="G2" s="8"/>
    </row>
    <row r="3" spans="2:7" ht="15" thickBot="1" x14ac:dyDescent="0.35"/>
    <row r="4" spans="2:7" ht="15" thickBot="1" x14ac:dyDescent="0.35">
      <c r="B4" s="12" t="str">
        <f>+B9</f>
        <v>A. OBJEKAT 3</v>
      </c>
      <c r="C4" s="32"/>
      <c r="D4" s="30"/>
      <c r="E4" s="30"/>
      <c r="F4" s="31"/>
      <c r="G4" s="14">
        <f>+G109</f>
        <v>0</v>
      </c>
    </row>
    <row r="5" spans="2:7" ht="15" thickBot="1" x14ac:dyDescent="0.35">
      <c r="B5" s="12" t="str">
        <f>+B111</f>
        <v>B. OBJEKAT 4</v>
      </c>
      <c r="C5" s="32"/>
      <c r="D5" s="30"/>
      <c r="E5" s="30"/>
      <c r="F5" s="31"/>
      <c r="G5" s="14">
        <f>+G211</f>
        <v>0</v>
      </c>
    </row>
    <row r="6" spans="2:7" ht="15" thickBot="1" x14ac:dyDescent="0.35">
      <c r="B6" s="12" t="str">
        <f>+B213</f>
        <v>C. SPOLJNA HIDRANTSKA MREŽA</v>
      </c>
      <c r="C6" s="32"/>
      <c r="D6" s="30"/>
      <c r="E6" s="30"/>
      <c r="F6" s="31"/>
      <c r="G6" s="14">
        <f>+G286</f>
        <v>0</v>
      </c>
    </row>
    <row r="7" spans="2:7" ht="15" thickBot="1" x14ac:dyDescent="0.35">
      <c r="B7" s="50" t="s">
        <v>28</v>
      </c>
      <c r="C7" s="51"/>
      <c r="D7" s="51"/>
      <c r="E7" s="51"/>
      <c r="F7" s="52"/>
      <c r="G7" s="28">
        <f>+G6+G5+G4</f>
        <v>0</v>
      </c>
    </row>
    <row r="8" spans="2:7" x14ac:dyDescent="0.3">
      <c r="B8" s="26"/>
      <c r="C8" s="26"/>
      <c r="D8" s="26"/>
      <c r="E8" s="26"/>
      <c r="F8" s="26"/>
      <c r="G8" s="27"/>
    </row>
    <row r="9" spans="2:7" ht="19.2" x14ac:dyDescent="0.55000000000000004">
      <c r="B9" s="17" t="s">
        <v>367</v>
      </c>
    </row>
    <row r="11" spans="2:7" ht="18.600000000000001" x14ac:dyDescent="0.55000000000000004">
      <c r="B11" s="48" t="s">
        <v>234</v>
      </c>
      <c r="C11" s="48"/>
      <c r="D11" s="48"/>
      <c r="E11" s="48"/>
      <c r="F11" s="48"/>
      <c r="G11" s="48"/>
    </row>
    <row r="12" spans="2:7" ht="55.2" customHeight="1" x14ac:dyDescent="0.3">
      <c r="D12" s="5" t="s">
        <v>0</v>
      </c>
      <c r="E12" s="5" t="s">
        <v>1</v>
      </c>
      <c r="F12" s="5" t="s">
        <v>2</v>
      </c>
      <c r="G12" s="5" t="s">
        <v>3</v>
      </c>
    </row>
    <row r="13" spans="2:7" ht="50.4" x14ac:dyDescent="0.3">
      <c r="B13" s="3">
        <v>1.1000000000000001</v>
      </c>
      <c r="C13" s="18" t="s">
        <v>368</v>
      </c>
      <c r="D13" s="3" t="s">
        <v>4</v>
      </c>
      <c r="E13" s="11">
        <v>10</v>
      </c>
      <c r="F13" s="11"/>
      <c r="G13" s="11">
        <f>+F13*E13</f>
        <v>0</v>
      </c>
    </row>
    <row r="14" spans="2:7" ht="50.4" x14ac:dyDescent="0.3">
      <c r="B14" s="3">
        <v>1.2</v>
      </c>
      <c r="C14" s="18" t="s">
        <v>369</v>
      </c>
      <c r="D14" s="3" t="s">
        <v>4</v>
      </c>
      <c r="E14" s="11">
        <v>6</v>
      </c>
      <c r="F14" s="11"/>
      <c r="G14" s="11">
        <f t="shared" ref="G14:G18" si="0">+F14*E14</f>
        <v>0</v>
      </c>
    </row>
    <row r="15" spans="2:7" ht="48" customHeight="1" x14ac:dyDescent="0.3">
      <c r="B15" s="3">
        <v>1.3</v>
      </c>
      <c r="C15" s="18" t="s">
        <v>370</v>
      </c>
      <c r="D15" s="3" t="s">
        <v>4</v>
      </c>
      <c r="E15" s="11">
        <v>4</v>
      </c>
      <c r="F15" s="11"/>
      <c r="G15" s="11">
        <f t="shared" si="0"/>
        <v>0</v>
      </c>
    </row>
    <row r="16" spans="2:7" ht="33.6" x14ac:dyDescent="0.3">
      <c r="B16" s="3">
        <v>1.4</v>
      </c>
      <c r="C16" s="18" t="s">
        <v>371</v>
      </c>
      <c r="D16" s="3" t="s">
        <v>4</v>
      </c>
      <c r="E16" s="11">
        <v>2</v>
      </c>
      <c r="F16" s="11"/>
      <c r="G16" s="11">
        <f t="shared" si="0"/>
        <v>0</v>
      </c>
    </row>
    <row r="17" spans="2:7" ht="31.2" customHeight="1" x14ac:dyDescent="0.3">
      <c r="B17" s="3">
        <v>1.5</v>
      </c>
      <c r="C17" s="18" t="s">
        <v>372</v>
      </c>
      <c r="D17" s="3" t="s">
        <v>4</v>
      </c>
      <c r="E17" s="11">
        <v>2</v>
      </c>
      <c r="F17" s="11"/>
      <c r="G17" s="11">
        <f t="shared" si="0"/>
        <v>0</v>
      </c>
    </row>
    <row r="18" spans="2:7" ht="33.6" x14ac:dyDescent="0.3">
      <c r="B18" s="3">
        <v>1.6</v>
      </c>
      <c r="C18" s="18" t="s">
        <v>373</v>
      </c>
      <c r="D18" s="3" t="s">
        <v>4</v>
      </c>
      <c r="E18" s="11">
        <v>4</v>
      </c>
      <c r="F18" s="11"/>
      <c r="G18" s="11">
        <f t="shared" si="0"/>
        <v>0</v>
      </c>
    </row>
    <row r="19" spans="2:7" ht="30.6" customHeight="1" x14ac:dyDescent="0.3">
      <c r="B19" s="3">
        <v>1.7</v>
      </c>
      <c r="C19" s="18" t="s">
        <v>374</v>
      </c>
      <c r="D19" s="3" t="s">
        <v>16</v>
      </c>
      <c r="E19" s="11"/>
      <c r="F19" s="11"/>
      <c r="G19" s="11"/>
    </row>
    <row r="20" spans="2:7" ht="14.4" customHeight="1" x14ac:dyDescent="0.3">
      <c r="B20" s="3">
        <v>1.8</v>
      </c>
      <c r="C20" s="18" t="s">
        <v>375</v>
      </c>
      <c r="D20" s="3" t="s">
        <v>16</v>
      </c>
      <c r="E20" s="11"/>
      <c r="F20" s="11"/>
      <c r="G20" s="11"/>
    </row>
    <row r="21" spans="2:7" x14ac:dyDescent="0.3">
      <c r="C21" s="19"/>
    </row>
    <row r="22" spans="2:7" ht="16.8" x14ac:dyDescent="0.3">
      <c r="C22" s="6"/>
      <c r="D22" s="47" t="s">
        <v>5</v>
      </c>
      <c r="E22" s="47"/>
      <c r="F22" s="47"/>
      <c r="G22" s="7">
        <f>+SUM(G13:G20)</f>
        <v>0</v>
      </c>
    </row>
    <row r="23" spans="2:7" ht="16.8" x14ac:dyDescent="0.3">
      <c r="D23" s="20"/>
      <c r="E23" s="20"/>
      <c r="F23" s="20"/>
      <c r="G23" s="21"/>
    </row>
    <row r="24" spans="2:7" ht="27.6" customHeight="1" x14ac:dyDescent="0.55000000000000004">
      <c r="B24" s="48" t="s">
        <v>376</v>
      </c>
      <c r="C24" s="48"/>
      <c r="D24" s="48"/>
      <c r="E24" s="48"/>
      <c r="F24" s="48"/>
      <c r="G24" s="48"/>
    </row>
    <row r="25" spans="2:7" ht="178.2" customHeight="1" x14ac:dyDescent="0.3">
      <c r="B25" s="3">
        <v>2.1</v>
      </c>
      <c r="C25" s="2" t="s">
        <v>377</v>
      </c>
      <c r="D25" s="3" t="s">
        <v>4</v>
      </c>
      <c r="E25" s="11">
        <v>1</v>
      </c>
      <c r="F25" s="11"/>
      <c r="G25" s="11">
        <f>+F25*E25</f>
        <v>0</v>
      </c>
    </row>
    <row r="26" spans="2:7" ht="151.19999999999999" x14ac:dyDescent="0.3">
      <c r="B26" s="3">
        <v>2.2000000000000002</v>
      </c>
      <c r="C26" s="2" t="s">
        <v>378</v>
      </c>
      <c r="D26" s="3" t="s">
        <v>8</v>
      </c>
      <c r="E26" s="11">
        <v>2</v>
      </c>
      <c r="F26" s="11"/>
      <c r="G26" s="11">
        <f t="shared" ref="G26" si="1">+F26*E26</f>
        <v>0</v>
      </c>
    </row>
    <row r="28" spans="2:7" ht="16.8" x14ac:dyDescent="0.3">
      <c r="B28" s="6"/>
      <c r="C28" s="6"/>
      <c r="D28" s="47" t="s">
        <v>9</v>
      </c>
      <c r="E28" s="47"/>
      <c r="F28" s="47"/>
      <c r="G28" s="7">
        <f>+SUM(G25:G26)</f>
        <v>0</v>
      </c>
    </row>
    <row r="29" spans="2:7" ht="16.8" x14ac:dyDescent="0.3">
      <c r="C29" s="1"/>
    </row>
    <row r="30" spans="2:7" ht="18.600000000000001" x14ac:dyDescent="0.55000000000000004">
      <c r="B30" s="48" t="s">
        <v>379</v>
      </c>
      <c r="C30" s="48"/>
      <c r="D30" s="48"/>
      <c r="E30" s="48"/>
      <c r="F30" s="48"/>
      <c r="G30" s="48"/>
    </row>
    <row r="31" spans="2:7" ht="50.4" x14ac:dyDescent="0.3">
      <c r="B31" s="3">
        <v>3.1</v>
      </c>
      <c r="C31" s="2" t="s">
        <v>380</v>
      </c>
      <c r="D31" s="3" t="s">
        <v>4</v>
      </c>
      <c r="E31" s="11">
        <v>22</v>
      </c>
      <c r="F31" s="11"/>
      <c r="G31" s="11">
        <f t="shared" ref="G31:G33" si="2">+F31*E31</f>
        <v>0</v>
      </c>
    </row>
    <row r="32" spans="2:7" ht="33.6" x14ac:dyDescent="0.3">
      <c r="B32" s="3">
        <v>3.2</v>
      </c>
      <c r="C32" s="2" t="s">
        <v>381</v>
      </c>
      <c r="D32" s="3" t="s">
        <v>8</v>
      </c>
      <c r="E32" s="3">
        <v>150</v>
      </c>
      <c r="F32" s="11"/>
      <c r="G32" s="11">
        <f t="shared" si="2"/>
        <v>0</v>
      </c>
    </row>
    <row r="33" spans="2:7" ht="33.6" x14ac:dyDescent="0.3">
      <c r="B33" s="3">
        <v>3.3</v>
      </c>
      <c r="C33" s="2" t="s">
        <v>382</v>
      </c>
      <c r="D33" s="3" t="s">
        <v>8</v>
      </c>
      <c r="E33" s="3">
        <v>150</v>
      </c>
      <c r="F33" s="11"/>
      <c r="G33" s="11">
        <f t="shared" si="2"/>
        <v>0</v>
      </c>
    </row>
    <row r="35" spans="2:7" ht="16.8" x14ac:dyDescent="0.3">
      <c r="B35" s="6"/>
      <c r="C35" s="6"/>
      <c r="D35" s="47" t="s">
        <v>10</v>
      </c>
      <c r="E35" s="47"/>
      <c r="F35" s="47"/>
      <c r="G35" s="7">
        <f>+SUM(G31:G33)</f>
        <v>0</v>
      </c>
    </row>
    <row r="37" spans="2:7" ht="18.600000000000001" x14ac:dyDescent="0.55000000000000004">
      <c r="B37" s="48" t="s">
        <v>383</v>
      </c>
      <c r="C37" s="48"/>
      <c r="D37" s="48"/>
      <c r="E37" s="48"/>
      <c r="F37" s="48"/>
      <c r="G37" s="48"/>
    </row>
    <row r="38" spans="2:7" ht="50.4" x14ac:dyDescent="0.3">
      <c r="B38" s="3">
        <v>4.0999999999999996</v>
      </c>
      <c r="C38" s="2" t="s">
        <v>384</v>
      </c>
      <c r="D38" s="3"/>
      <c r="E38" s="3"/>
      <c r="F38" s="11"/>
      <c r="G38" s="11"/>
    </row>
    <row r="39" spans="2:7" ht="16.8" x14ac:dyDescent="0.3">
      <c r="B39" s="3"/>
      <c r="C39" s="22" t="s">
        <v>385</v>
      </c>
      <c r="D39" s="3"/>
      <c r="E39" s="3"/>
      <c r="F39" s="11"/>
      <c r="G39" s="11"/>
    </row>
    <row r="40" spans="2:7" ht="16.8" x14ac:dyDescent="0.3">
      <c r="B40" s="3"/>
      <c r="C40" s="2" t="s">
        <v>17</v>
      </c>
      <c r="D40" s="3" t="s">
        <v>8</v>
      </c>
      <c r="E40" s="3">
        <v>2</v>
      </c>
      <c r="F40" s="11"/>
      <c r="G40" s="11">
        <f>+F40*E40</f>
        <v>0</v>
      </c>
    </row>
    <row r="41" spans="2:7" ht="16.8" x14ac:dyDescent="0.3">
      <c r="B41" s="3"/>
      <c r="C41" s="2" t="s">
        <v>18</v>
      </c>
      <c r="D41" s="3" t="s">
        <v>8</v>
      </c>
      <c r="E41" s="3">
        <v>4</v>
      </c>
      <c r="F41" s="11"/>
      <c r="G41" s="11">
        <f>+F41*E41</f>
        <v>0</v>
      </c>
    </row>
    <row r="42" spans="2:7" ht="50.4" x14ac:dyDescent="0.3">
      <c r="B42" s="3">
        <v>4.2</v>
      </c>
      <c r="C42" s="2" t="s">
        <v>386</v>
      </c>
      <c r="D42" s="3"/>
      <c r="E42" s="3"/>
      <c r="F42" s="11"/>
      <c r="G42" s="11"/>
    </row>
    <row r="43" spans="2:7" ht="16.8" x14ac:dyDescent="0.3">
      <c r="B43" s="3"/>
      <c r="C43" s="2" t="s">
        <v>17</v>
      </c>
      <c r="D43" s="3" t="s">
        <v>8</v>
      </c>
      <c r="E43" s="3">
        <v>10</v>
      </c>
      <c r="F43" s="11"/>
      <c r="G43" s="11">
        <f>+F43*E43</f>
        <v>0</v>
      </c>
    </row>
    <row r="44" spans="2:7" ht="16.8" x14ac:dyDescent="0.3">
      <c r="B44" s="3"/>
      <c r="C44" s="2" t="s">
        <v>18</v>
      </c>
      <c r="D44" s="3" t="s">
        <v>8</v>
      </c>
      <c r="E44" s="3">
        <v>10</v>
      </c>
      <c r="F44" s="11"/>
      <c r="G44" s="11">
        <f>+F44*E44</f>
        <v>0</v>
      </c>
    </row>
    <row r="45" spans="2:7" ht="134.4" x14ac:dyDescent="0.3">
      <c r="B45" s="3">
        <v>4.3</v>
      </c>
      <c r="C45" s="2" t="s">
        <v>387</v>
      </c>
      <c r="D45" s="3"/>
      <c r="E45" s="3"/>
      <c r="F45" s="11"/>
      <c r="G45" s="11"/>
    </row>
    <row r="46" spans="2:7" ht="16.8" x14ac:dyDescent="0.3">
      <c r="B46" s="3"/>
      <c r="C46" s="22" t="s">
        <v>388</v>
      </c>
      <c r="D46" s="3"/>
      <c r="E46" s="3"/>
      <c r="F46" s="11"/>
      <c r="G46" s="11"/>
    </row>
    <row r="47" spans="2:7" ht="16.8" x14ac:dyDescent="0.3">
      <c r="B47" s="3"/>
      <c r="C47" s="2" t="s">
        <v>389</v>
      </c>
      <c r="D47" s="3" t="s">
        <v>8</v>
      </c>
      <c r="E47" s="3">
        <v>90</v>
      </c>
      <c r="F47" s="11"/>
      <c r="G47" s="11">
        <f>+F47*E47</f>
        <v>0</v>
      </c>
    </row>
    <row r="48" spans="2:7" ht="16.8" x14ac:dyDescent="0.3">
      <c r="B48" s="3"/>
      <c r="C48" s="2" t="s">
        <v>390</v>
      </c>
      <c r="D48" s="3" t="s">
        <v>8</v>
      </c>
      <c r="E48" s="3">
        <v>30</v>
      </c>
      <c r="F48" s="11"/>
      <c r="G48" s="11">
        <f>+F48*E48</f>
        <v>0</v>
      </c>
    </row>
    <row r="49" spans="2:7" ht="16.8" x14ac:dyDescent="0.3">
      <c r="B49" s="3">
        <v>4.4000000000000004</v>
      </c>
      <c r="C49" s="2" t="s">
        <v>391</v>
      </c>
      <c r="D49" s="3"/>
      <c r="E49" s="3"/>
      <c r="F49" s="11"/>
      <c r="G49" s="11"/>
    </row>
    <row r="50" spans="2:7" ht="16.8" x14ac:dyDescent="0.3">
      <c r="B50" s="3"/>
      <c r="C50" s="2" t="s">
        <v>19</v>
      </c>
      <c r="D50" s="3" t="s">
        <v>8</v>
      </c>
      <c r="E50" s="3">
        <v>4</v>
      </c>
      <c r="F50" s="11"/>
      <c r="G50" s="11">
        <f>+F50*E50</f>
        <v>0</v>
      </c>
    </row>
    <row r="51" spans="2:7" ht="33.6" x14ac:dyDescent="0.3">
      <c r="B51" s="3">
        <v>4.5</v>
      </c>
      <c r="C51" s="2" t="s">
        <v>392</v>
      </c>
      <c r="D51" s="3" t="s">
        <v>4</v>
      </c>
      <c r="E51" s="3">
        <v>57</v>
      </c>
      <c r="F51" s="11"/>
      <c r="G51" s="11">
        <f>+F51*E51</f>
        <v>0</v>
      </c>
    </row>
    <row r="52" spans="2:7" ht="16.8" x14ac:dyDescent="0.3">
      <c r="B52" s="3">
        <v>4.5999999999999996</v>
      </c>
      <c r="C52" s="2" t="s">
        <v>393</v>
      </c>
      <c r="D52" s="3"/>
      <c r="E52" s="3"/>
      <c r="F52" s="11"/>
      <c r="G52" s="11"/>
    </row>
    <row r="53" spans="2:7" ht="16.8" x14ac:dyDescent="0.3">
      <c r="B53" s="3"/>
      <c r="C53" s="2" t="s">
        <v>20</v>
      </c>
      <c r="D53" s="3" t="s">
        <v>4</v>
      </c>
      <c r="E53" s="3">
        <v>4</v>
      </c>
      <c r="F53" s="11"/>
      <c r="G53" s="11">
        <f>+F53*E53</f>
        <v>0</v>
      </c>
    </row>
    <row r="54" spans="2:7" ht="33.6" x14ac:dyDescent="0.3">
      <c r="B54" s="3">
        <v>4.7</v>
      </c>
      <c r="C54" s="2" t="s">
        <v>394</v>
      </c>
      <c r="D54" s="3" t="s">
        <v>8</v>
      </c>
      <c r="E54" s="3">
        <v>120</v>
      </c>
      <c r="F54" s="11"/>
      <c r="G54" s="11">
        <f>+F54*E54</f>
        <v>0</v>
      </c>
    </row>
    <row r="55" spans="2:7" ht="50.4" x14ac:dyDescent="0.3">
      <c r="B55" s="3">
        <v>4.8</v>
      </c>
      <c r="C55" s="2" t="s">
        <v>395</v>
      </c>
      <c r="D55" s="3" t="s">
        <v>8</v>
      </c>
      <c r="E55" s="3">
        <v>120</v>
      </c>
      <c r="F55" s="11"/>
      <c r="G55" s="11">
        <f>+F55*E55</f>
        <v>0</v>
      </c>
    </row>
    <row r="56" spans="2:7" ht="33.6" x14ac:dyDescent="0.3">
      <c r="B56" s="3">
        <v>4.9000000000000004</v>
      </c>
      <c r="C56" s="2" t="s">
        <v>396</v>
      </c>
      <c r="D56" s="3" t="s">
        <v>4</v>
      </c>
      <c r="E56" s="3">
        <v>4</v>
      </c>
      <c r="F56" s="11"/>
      <c r="G56" s="11">
        <f>+F56*E56</f>
        <v>0</v>
      </c>
    </row>
    <row r="57" spans="2:7" ht="16.8" x14ac:dyDescent="0.3">
      <c r="B57" s="10" t="s">
        <v>21</v>
      </c>
      <c r="C57" s="2" t="s">
        <v>397</v>
      </c>
      <c r="D57" s="3"/>
      <c r="E57" s="3"/>
      <c r="F57" s="11"/>
      <c r="G57" s="11"/>
    </row>
    <row r="58" spans="2:7" ht="16.8" x14ac:dyDescent="0.3">
      <c r="B58" s="3"/>
      <c r="C58" s="2" t="s">
        <v>18</v>
      </c>
      <c r="D58" s="3" t="s">
        <v>4</v>
      </c>
      <c r="E58" s="3">
        <v>2</v>
      </c>
      <c r="F58" s="11"/>
      <c r="G58" s="11">
        <f>+F58*E58</f>
        <v>0</v>
      </c>
    </row>
    <row r="59" spans="2:7" ht="84" x14ac:dyDescent="0.3">
      <c r="B59" s="3">
        <v>4.1100000000000003</v>
      </c>
      <c r="C59" s="2" t="s">
        <v>398</v>
      </c>
      <c r="D59" s="3" t="s">
        <v>4</v>
      </c>
      <c r="E59" s="3">
        <v>2</v>
      </c>
      <c r="F59" s="11"/>
      <c r="G59" s="11">
        <f>+F59*E59</f>
        <v>0</v>
      </c>
    </row>
    <row r="60" spans="2:7" ht="33.6" x14ac:dyDescent="0.3">
      <c r="B60" s="3">
        <v>4.12</v>
      </c>
      <c r="C60" s="2" t="s">
        <v>399</v>
      </c>
      <c r="D60" s="3" t="s">
        <v>4</v>
      </c>
      <c r="E60" s="3">
        <v>2</v>
      </c>
      <c r="F60" s="11"/>
      <c r="G60" s="11">
        <f>+F60*E60</f>
        <v>0</v>
      </c>
    </row>
    <row r="61" spans="2:7" ht="33.6" x14ac:dyDescent="0.3">
      <c r="B61" s="3">
        <v>4.13</v>
      </c>
      <c r="C61" s="2" t="s">
        <v>400</v>
      </c>
      <c r="D61" s="3" t="s">
        <v>4</v>
      </c>
      <c r="E61" s="3">
        <v>1</v>
      </c>
      <c r="F61" s="11"/>
      <c r="G61" s="11">
        <f>+F61*E61</f>
        <v>0</v>
      </c>
    </row>
    <row r="62" spans="2:7" ht="50.4" x14ac:dyDescent="0.3">
      <c r="B62" s="3">
        <v>4.1399999999999997</v>
      </c>
      <c r="C62" s="2" t="s">
        <v>401</v>
      </c>
      <c r="D62" s="3" t="s">
        <v>4</v>
      </c>
      <c r="E62" s="3">
        <v>1</v>
      </c>
      <c r="F62" s="11"/>
      <c r="G62" s="11">
        <f>+F62*E62</f>
        <v>0</v>
      </c>
    </row>
    <row r="63" spans="2:7" ht="16.8" x14ac:dyDescent="0.3">
      <c r="B63" s="3">
        <v>4.1500000000000004</v>
      </c>
      <c r="C63" s="2" t="s">
        <v>402</v>
      </c>
      <c r="D63" s="3"/>
      <c r="E63" s="3"/>
      <c r="F63" s="11"/>
      <c r="G63" s="11"/>
    </row>
    <row r="64" spans="2:7" ht="16.8" x14ac:dyDescent="0.3">
      <c r="B64" s="3"/>
      <c r="C64" s="2" t="s">
        <v>403</v>
      </c>
      <c r="D64" s="3" t="s">
        <v>4</v>
      </c>
      <c r="E64" s="3">
        <v>1</v>
      </c>
      <c r="F64" s="11"/>
      <c r="G64" s="11">
        <f>+F64*E64</f>
        <v>0</v>
      </c>
    </row>
    <row r="65" spans="2:7" ht="16.8" x14ac:dyDescent="0.3">
      <c r="B65" s="3"/>
      <c r="C65" s="2" t="s">
        <v>404</v>
      </c>
      <c r="D65" s="3" t="s">
        <v>4</v>
      </c>
      <c r="E65" s="3">
        <v>1</v>
      </c>
      <c r="F65" s="11"/>
      <c r="G65" s="11">
        <f>+F65*E65</f>
        <v>0</v>
      </c>
    </row>
    <row r="66" spans="2:7" ht="16.8" x14ac:dyDescent="0.3">
      <c r="B66" s="3"/>
      <c r="C66" s="2" t="s">
        <v>405</v>
      </c>
      <c r="D66" s="3" t="s">
        <v>4</v>
      </c>
      <c r="E66" s="3">
        <v>1</v>
      </c>
      <c r="F66" s="11"/>
      <c r="G66" s="11">
        <f>+F66*E66</f>
        <v>0</v>
      </c>
    </row>
    <row r="67" spans="2:7" ht="16.8" x14ac:dyDescent="0.3">
      <c r="B67" s="23"/>
      <c r="C67" s="24"/>
      <c r="D67" s="23"/>
      <c r="E67" s="23"/>
      <c r="F67" s="25"/>
      <c r="G67" s="25"/>
    </row>
    <row r="68" spans="2:7" ht="16.8" x14ac:dyDescent="0.3">
      <c r="B68" s="6"/>
      <c r="C68" s="6"/>
      <c r="D68" s="47" t="s">
        <v>11</v>
      </c>
      <c r="E68" s="47"/>
      <c r="F68" s="47"/>
      <c r="G68" s="7">
        <f>+SUM(G38:G66)</f>
        <v>0</v>
      </c>
    </row>
    <row r="69" spans="2:7" ht="16.8" x14ac:dyDescent="0.3">
      <c r="B69" s="23"/>
      <c r="C69" s="24"/>
      <c r="D69" s="23"/>
      <c r="E69" s="23"/>
      <c r="F69" s="25"/>
      <c r="G69" s="25"/>
    </row>
    <row r="70" spans="2:7" ht="18.600000000000001" customHeight="1" x14ac:dyDescent="0.55000000000000004">
      <c r="B70" s="48" t="s">
        <v>406</v>
      </c>
      <c r="C70" s="48"/>
      <c r="D70" s="48"/>
      <c r="E70" s="48"/>
      <c r="F70" s="48"/>
      <c r="G70" s="48"/>
    </row>
    <row r="71" spans="2:7" ht="134.4" x14ac:dyDescent="0.3">
      <c r="B71" s="3">
        <v>5.0999999999999996</v>
      </c>
      <c r="C71" s="2" t="s">
        <v>407</v>
      </c>
      <c r="D71" s="3"/>
      <c r="E71" s="3"/>
      <c r="F71" s="11"/>
      <c r="G71" s="11"/>
    </row>
    <row r="72" spans="2:7" ht="16.8" x14ac:dyDescent="0.3">
      <c r="B72" s="3"/>
      <c r="C72" s="2" t="s">
        <v>408</v>
      </c>
      <c r="D72" s="3"/>
      <c r="E72" s="3"/>
      <c r="F72" s="11"/>
      <c r="G72" s="11"/>
    </row>
    <row r="73" spans="2:7" ht="16.8" x14ac:dyDescent="0.3">
      <c r="B73" s="3"/>
      <c r="C73" s="2" t="s">
        <v>409</v>
      </c>
      <c r="D73" s="3"/>
      <c r="E73" s="3"/>
      <c r="F73" s="11"/>
      <c r="G73" s="11"/>
    </row>
    <row r="74" spans="2:7" ht="16.8" x14ac:dyDescent="0.3">
      <c r="B74" s="3"/>
      <c r="C74" s="2" t="s">
        <v>18</v>
      </c>
      <c r="D74" s="3" t="s">
        <v>8</v>
      </c>
      <c r="E74" s="3">
        <v>20</v>
      </c>
      <c r="F74" s="11"/>
      <c r="G74" s="11">
        <f>+F74*E74</f>
        <v>0</v>
      </c>
    </row>
    <row r="75" spans="2:7" ht="16.8" x14ac:dyDescent="0.3">
      <c r="B75" s="3"/>
      <c r="C75" s="2" t="s">
        <v>22</v>
      </c>
      <c r="D75" s="3" t="s">
        <v>8</v>
      </c>
      <c r="E75" s="3">
        <v>25</v>
      </c>
      <c r="F75" s="11"/>
      <c r="G75" s="11">
        <f t="shared" ref="G75:G77" si="3">+F75*E75</f>
        <v>0</v>
      </c>
    </row>
    <row r="76" spans="2:7" ht="16.8" x14ac:dyDescent="0.3">
      <c r="B76" s="3"/>
      <c r="C76" s="2" t="s">
        <v>23</v>
      </c>
      <c r="D76" s="3" t="s">
        <v>8</v>
      </c>
      <c r="E76" s="3">
        <v>40</v>
      </c>
      <c r="F76" s="11"/>
      <c r="G76" s="11">
        <f t="shared" si="3"/>
        <v>0</v>
      </c>
    </row>
    <row r="77" spans="2:7" ht="16.8" x14ac:dyDescent="0.3">
      <c r="B77" s="3"/>
      <c r="C77" s="2" t="s">
        <v>24</v>
      </c>
      <c r="D77" s="3" t="s">
        <v>8</v>
      </c>
      <c r="E77" s="3">
        <v>5</v>
      </c>
      <c r="F77" s="11"/>
      <c r="G77" s="11">
        <f t="shared" si="3"/>
        <v>0</v>
      </c>
    </row>
    <row r="78" spans="2:7" ht="50.4" x14ac:dyDescent="0.3">
      <c r="B78" s="3">
        <v>5.2</v>
      </c>
      <c r="C78" s="2" t="s">
        <v>410</v>
      </c>
      <c r="D78" s="3"/>
      <c r="E78" s="3"/>
      <c r="F78" s="11"/>
      <c r="G78" s="11"/>
    </row>
    <row r="79" spans="2:7" ht="16.8" x14ac:dyDescent="0.3">
      <c r="B79" s="3"/>
      <c r="C79" s="2" t="s">
        <v>411</v>
      </c>
      <c r="D79" s="3" t="s">
        <v>4</v>
      </c>
      <c r="E79" s="3">
        <v>10</v>
      </c>
      <c r="F79" s="11"/>
      <c r="G79" s="11">
        <f>+F79*E79</f>
        <v>0</v>
      </c>
    </row>
    <row r="80" spans="2:7" ht="33.6" x14ac:dyDescent="0.3">
      <c r="B80" s="3">
        <v>5.3</v>
      </c>
      <c r="C80" s="2" t="s">
        <v>412</v>
      </c>
      <c r="D80" s="3" t="s">
        <v>8</v>
      </c>
      <c r="E80" s="3">
        <v>90</v>
      </c>
      <c r="F80" s="11"/>
      <c r="G80" s="11">
        <f t="shared" ref="G80:G81" si="4">+F80*E80</f>
        <v>0</v>
      </c>
    </row>
    <row r="81" spans="2:7" ht="50.4" x14ac:dyDescent="0.3">
      <c r="B81" s="3">
        <v>5.4</v>
      </c>
      <c r="C81" s="2" t="s">
        <v>413</v>
      </c>
      <c r="D81" s="3" t="s">
        <v>4</v>
      </c>
      <c r="E81" s="3">
        <v>16</v>
      </c>
      <c r="F81" s="11"/>
      <c r="G81" s="11">
        <f t="shared" si="4"/>
        <v>0</v>
      </c>
    </row>
    <row r="83" spans="2:7" ht="16.8" x14ac:dyDescent="0.3">
      <c r="B83" s="6"/>
      <c r="C83" s="6"/>
      <c r="D83" s="47" t="s">
        <v>13</v>
      </c>
      <c r="E83" s="47"/>
      <c r="F83" s="47"/>
      <c r="G83" s="7">
        <f>+SUM(G71:G81)</f>
        <v>0</v>
      </c>
    </row>
    <row r="85" spans="2:7" ht="46.2" hidden="1" customHeight="1" x14ac:dyDescent="0.55000000000000004">
      <c r="B85" s="48" t="s">
        <v>414</v>
      </c>
      <c r="C85" s="48"/>
      <c r="D85" s="48"/>
      <c r="E85" s="48"/>
      <c r="F85" s="48"/>
      <c r="G85" s="48"/>
    </row>
    <row r="86" spans="2:7" ht="18.600000000000001" x14ac:dyDescent="0.55000000000000004">
      <c r="B86" s="55" t="s">
        <v>415</v>
      </c>
      <c r="C86" s="55"/>
      <c r="D86" s="55"/>
      <c r="E86" s="55"/>
      <c r="F86" s="55"/>
      <c r="G86" s="55"/>
    </row>
    <row r="87" spans="2:7" ht="151.19999999999999" x14ac:dyDescent="0.3">
      <c r="B87" s="3">
        <v>6.1</v>
      </c>
      <c r="C87" s="2" t="s">
        <v>416</v>
      </c>
      <c r="D87" s="3" t="s">
        <v>4</v>
      </c>
      <c r="E87" s="3">
        <v>12</v>
      </c>
      <c r="F87" s="11"/>
      <c r="G87" s="11">
        <f t="shared" ref="G87:G92" si="5">+F87*E87</f>
        <v>0</v>
      </c>
    </row>
    <row r="88" spans="2:7" ht="184.8" x14ac:dyDescent="0.3">
      <c r="B88" s="3">
        <v>6.2</v>
      </c>
      <c r="C88" s="2" t="s">
        <v>417</v>
      </c>
      <c r="D88" s="3" t="s">
        <v>4</v>
      </c>
      <c r="E88" s="3">
        <v>16</v>
      </c>
      <c r="F88" s="11"/>
      <c r="G88" s="11">
        <f t="shared" si="5"/>
        <v>0</v>
      </c>
    </row>
    <row r="89" spans="2:7" ht="100.8" x14ac:dyDescent="0.3">
      <c r="B89" s="3">
        <v>6.3</v>
      </c>
      <c r="C89" s="2" t="s">
        <v>418</v>
      </c>
      <c r="D89" s="3" t="s">
        <v>4</v>
      </c>
      <c r="E89" s="3">
        <v>2</v>
      </c>
      <c r="F89" s="11"/>
      <c r="G89" s="11">
        <f t="shared" si="5"/>
        <v>0</v>
      </c>
    </row>
    <row r="90" spans="2:7" ht="117.6" x14ac:dyDescent="0.3">
      <c r="B90" s="3">
        <v>6.4</v>
      </c>
      <c r="C90" s="2" t="s">
        <v>419</v>
      </c>
      <c r="D90" s="3" t="s">
        <v>4</v>
      </c>
      <c r="E90" s="3">
        <v>3</v>
      </c>
      <c r="F90" s="11"/>
      <c r="G90" s="11">
        <f t="shared" si="5"/>
        <v>0</v>
      </c>
    </row>
    <row r="91" spans="2:7" ht="33.6" x14ac:dyDescent="0.3">
      <c r="B91" s="3">
        <v>6.5</v>
      </c>
      <c r="C91" s="2" t="s">
        <v>420</v>
      </c>
      <c r="D91" s="3" t="s">
        <v>4</v>
      </c>
      <c r="E91" s="3">
        <v>4</v>
      </c>
      <c r="F91" s="11"/>
      <c r="G91" s="11">
        <f t="shared" si="5"/>
        <v>0</v>
      </c>
    </row>
    <row r="92" spans="2:7" ht="151.19999999999999" x14ac:dyDescent="0.3">
      <c r="B92" s="3">
        <v>6.6</v>
      </c>
      <c r="C92" s="2" t="s">
        <v>421</v>
      </c>
      <c r="D92" s="3" t="s">
        <v>4</v>
      </c>
      <c r="E92" s="3">
        <v>1</v>
      </c>
      <c r="F92" s="11"/>
      <c r="G92" s="11">
        <f t="shared" si="5"/>
        <v>0</v>
      </c>
    </row>
    <row r="93" spans="2:7" ht="16.8" x14ac:dyDescent="0.3">
      <c r="B93" s="6"/>
      <c r="C93" s="6"/>
      <c r="D93" s="47" t="s">
        <v>14</v>
      </c>
      <c r="E93" s="47"/>
      <c r="F93" s="47"/>
      <c r="G93" s="7">
        <f>+SUM(G87:G92)</f>
        <v>0</v>
      </c>
    </row>
    <row r="95" spans="2:7" ht="18.600000000000001" x14ac:dyDescent="0.55000000000000004">
      <c r="B95" s="48" t="s">
        <v>422</v>
      </c>
      <c r="C95" s="48"/>
      <c r="D95" s="48"/>
      <c r="E95" s="48"/>
      <c r="F95" s="48"/>
      <c r="G95" s="48"/>
    </row>
    <row r="96" spans="2:7" ht="16.8" x14ac:dyDescent="0.3">
      <c r="B96" s="3">
        <v>7.1</v>
      </c>
      <c r="C96" s="2" t="s">
        <v>423</v>
      </c>
      <c r="D96" s="3" t="s">
        <v>16</v>
      </c>
      <c r="E96" s="3"/>
      <c r="F96" s="11"/>
      <c r="G96" s="11"/>
    </row>
    <row r="98" spans="2:7" ht="16.8" x14ac:dyDescent="0.3">
      <c r="B98" s="6"/>
      <c r="C98" s="6"/>
      <c r="D98" s="47" t="s">
        <v>13</v>
      </c>
      <c r="E98" s="47"/>
      <c r="F98" s="47"/>
      <c r="G98" s="7">
        <f>+G96</f>
        <v>0</v>
      </c>
    </row>
    <row r="99" spans="2:7" ht="16.8" x14ac:dyDescent="0.3">
      <c r="D99" s="20"/>
      <c r="E99" s="20"/>
      <c r="F99" s="20"/>
      <c r="G99" s="21"/>
    </row>
    <row r="100" spans="2:7" ht="16.8" customHeight="1" x14ac:dyDescent="0.3">
      <c r="B100" s="53" t="s">
        <v>27</v>
      </c>
      <c r="C100" s="53"/>
      <c r="D100" s="53"/>
      <c r="E100" s="53"/>
      <c r="F100" s="53"/>
      <c r="G100" s="53"/>
    </row>
    <row r="101" spans="2:7" ht="17.399999999999999" thickBot="1" x14ac:dyDescent="0.35">
      <c r="D101" s="20"/>
      <c r="E101" s="20"/>
      <c r="F101" s="20"/>
      <c r="G101" s="21"/>
    </row>
    <row r="102" spans="2:7" ht="15" thickBot="1" x14ac:dyDescent="0.35">
      <c r="B102" s="12" t="str">
        <f>+B11</f>
        <v>1. PRIPREMNI RADOVI</v>
      </c>
      <c r="C102" s="12"/>
      <c r="D102" s="13"/>
      <c r="E102" s="13"/>
      <c r="F102" s="13"/>
      <c r="G102" s="14">
        <f>+G22</f>
        <v>0</v>
      </c>
    </row>
    <row r="103" spans="2:7" ht="15" thickBot="1" x14ac:dyDescent="0.35">
      <c r="B103" s="12" t="str">
        <f>+B24</f>
        <v>2. BETONSKI RADOVI</v>
      </c>
      <c r="C103" s="12"/>
      <c r="D103" s="13"/>
      <c r="E103" s="13"/>
      <c r="F103" s="13"/>
      <c r="G103" s="14">
        <f>+G28</f>
        <v>0</v>
      </c>
    </row>
    <row r="104" spans="2:7" ht="15" thickBot="1" x14ac:dyDescent="0.35">
      <c r="B104" s="12" t="str">
        <f>+B30</f>
        <v>3. GRAĐEVINSKI RADOVI</v>
      </c>
      <c r="C104" s="12"/>
      <c r="D104" s="13"/>
      <c r="E104" s="13"/>
      <c r="F104" s="13"/>
      <c r="G104" s="14">
        <f>+G35</f>
        <v>0</v>
      </c>
    </row>
    <row r="105" spans="2:7" ht="15" thickBot="1" x14ac:dyDescent="0.35">
      <c r="B105" s="12" t="str">
        <f>+B37</f>
        <v>4. INSTALATERSKI RADOVI - VODOVODNA MREŽA</v>
      </c>
      <c r="C105" s="12"/>
      <c r="D105" s="13"/>
      <c r="E105" s="13"/>
      <c r="F105" s="13"/>
      <c r="G105" s="14">
        <f>+G68</f>
        <v>0</v>
      </c>
    </row>
    <row r="106" spans="2:7" ht="15" thickBot="1" x14ac:dyDescent="0.35">
      <c r="B106" s="12" t="str">
        <f>+B70</f>
        <v>5. INSTALATERSKI RADOVI - KANALIZACIONA MREŽA</v>
      </c>
      <c r="C106" s="12"/>
      <c r="D106" s="13"/>
      <c r="E106" s="13"/>
      <c r="F106" s="13"/>
      <c r="G106" s="14">
        <f>+G83</f>
        <v>0</v>
      </c>
    </row>
    <row r="107" spans="2:7" ht="15" thickBot="1" x14ac:dyDescent="0.35">
      <c r="B107" s="12" t="str">
        <f>+B85</f>
        <v>6.SANITARNI UREĐAJI I OPREMA</v>
      </c>
      <c r="C107" s="12"/>
      <c r="D107" s="13"/>
      <c r="E107" s="13"/>
      <c r="F107" s="13"/>
      <c r="G107" s="14">
        <f>+G93</f>
        <v>0</v>
      </c>
    </row>
    <row r="108" spans="2:7" ht="15" thickBot="1" x14ac:dyDescent="0.35">
      <c r="B108" s="12" t="str">
        <f>+B95</f>
        <v>7. ZAVRŠNI RADOVI</v>
      </c>
      <c r="C108" s="12"/>
      <c r="D108" s="13"/>
      <c r="E108" s="13"/>
      <c r="F108" s="13"/>
      <c r="G108" s="45">
        <f>+G98</f>
        <v>0</v>
      </c>
    </row>
    <row r="109" spans="2:7" ht="15" thickBot="1" x14ac:dyDescent="0.35">
      <c r="B109" s="50" t="s">
        <v>25</v>
      </c>
      <c r="C109" s="51"/>
      <c r="D109" s="51"/>
      <c r="E109" s="51"/>
      <c r="F109" s="52"/>
      <c r="G109" s="28">
        <f>+SUM(G102:G107)</f>
        <v>0</v>
      </c>
    </row>
    <row r="111" spans="2:7" ht="19.2" x14ac:dyDescent="0.55000000000000004">
      <c r="B111" s="17" t="s">
        <v>424</v>
      </c>
    </row>
    <row r="113" spans="2:7" ht="18.600000000000001" x14ac:dyDescent="0.55000000000000004">
      <c r="B113" s="48" t="s">
        <v>234</v>
      </c>
      <c r="C113" s="48"/>
      <c r="D113" s="48"/>
      <c r="E113" s="48"/>
      <c r="F113" s="48"/>
      <c r="G113" s="48"/>
    </row>
    <row r="114" spans="2:7" ht="16.8" x14ac:dyDescent="0.3">
      <c r="D114" s="5" t="s">
        <v>0</v>
      </c>
      <c r="E114" s="5" t="s">
        <v>1</v>
      </c>
      <c r="F114" s="5" t="s">
        <v>2</v>
      </c>
      <c r="G114" s="5" t="s">
        <v>3</v>
      </c>
    </row>
    <row r="115" spans="2:7" ht="50.4" x14ac:dyDescent="0.3">
      <c r="B115" s="3">
        <v>1.1000000000000001</v>
      </c>
      <c r="C115" s="18" t="s">
        <v>368</v>
      </c>
      <c r="D115" s="3" t="s">
        <v>4</v>
      </c>
      <c r="E115" s="11">
        <v>10</v>
      </c>
      <c r="F115" s="11"/>
      <c r="G115" s="11">
        <f>+F115*E115</f>
        <v>0</v>
      </c>
    </row>
    <row r="116" spans="2:7" ht="50.4" x14ac:dyDescent="0.3">
      <c r="B116" s="3">
        <v>1.2</v>
      </c>
      <c r="C116" s="18" t="s">
        <v>369</v>
      </c>
      <c r="D116" s="3" t="s">
        <v>4</v>
      </c>
      <c r="E116" s="11">
        <v>6</v>
      </c>
      <c r="F116" s="11"/>
      <c r="G116" s="11">
        <f t="shared" ref="G116:G120" si="6">+F116*E116</f>
        <v>0</v>
      </c>
    </row>
    <row r="117" spans="2:7" ht="50.4" x14ac:dyDescent="0.3">
      <c r="B117" s="3">
        <v>1.3</v>
      </c>
      <c r="C117" s="18" t="s">
        <v>370</v>
      </c>
      <c r="D117" s="3" t="s">
        <v>4</v>
      </c>
      <c r="E117" s="11">
        <v>4</v>
      </c>
      <c r="F117" s="11"/>
      <c r="G117" s="11">
        <f t="shared" si="6"/>
        <v>0</v>
      </c>
    </row>
    <row r="118" spans="2:7" ht="33.6" x14ac:dyDescent="0.3">
      <c r="B118" s="3">
        <v>1.4</v>
      </c>
      <c r="C118" s="18" t="s">
        <v>371</v>
      </c>
      <c r="D118" s="3" t="s">
        <v>4</v>
      </c>
      <c r="E118" s="11">
        <v>2</v>
      </c>
      <c r="F118" s="11"/>
      <c r="G118" s="11">
        <f t="shared" si="6"/>
        <v>0</v>
      </c>
    </row>
    <row r="119" spans="2:7" ht="50.4" x14ac:dyDescent="0.3">
      <c r="B119" s="3">
        <v>1.5</v>
      </c>
      <c r="C119" s="18" t="s">
        <v>372</v>
      </c>
      <c r="D119" s="3" t="s">
        <v>4</v>
      </c>
      <c r="E119" s="11">
        <v>2</v>
      </c>
      <c r="F119" s="11"/>
      <c r="G119" s="11">
        <f t="shared" si="6"/>
        <v>0</v>
      </c>
    </row>
    <row r="120" spans="2:7" ht="33.6" x14ac:dyDescent="0.3">
      <c r="B120" s="3">
        <v>1.6</v>
      </c>
      <c r="C120" s="18" t="s">
        <v>373</v>
      </c>
      <c r="D120" s="3" t="s">
        <v>4</v>
      </c>
      <c r="E120" s="11">
        <v>4</v>
      </c>
      <c r="F120" s="11"/>
      <c r="G120" s="11">
        <f t="shared" si="6"/>
        <v>0</v>
      </c>
    </row>
    <row r="121" spans="2:7" ht="33.6" x14ac:dyDescent="0.3">
      <c r="B121" s="3">
        <v>1.7</v>
      </c>
      <c r="C121" s="18" t="s">
        <v>374</v>
      </c>
      <c r="D121" s="3" t="s">
        <v>16</v>
      </c>
      <c r="E121" s="11"/>
      <c r="F121" s="11"/>
      <c r="G121" s="11"/>
    </row>
    <row r="122" spans="2:7" ht="33.6" x14ac:dyDescent="0.3">
      <c r="B122" s="3">
        <v>1.8</v>
      </c>
      <c r="C122" s="18" t="s">
        <v>375</v>
      </c>
      <c r="D122" s="3" t="s">
        <v>16</v>
      </c>
      <c r="E122" s="11"/>
      <c r="F122" s="11"/>
      <c r="G122" s="11"/>
    </row>
    <row r="123" spans="2:7" x14ac:dyDescent="0.3">
      <c r="C123" s="19"/>
    </row>
    <row r="124" spans="2:7" ht="16.8" x14ac:dyDescent="0.3">
      <c r="B124" s="6"/>
      <c r="C124" s="6"/>
      <c r="D124" s="47" t="s">
        <v>5</v>
      </c>
      <c r="E124" s="47"/>
      <c r="F124" s="47"/>
      <c r="G124" s="7">
        <f>+SUM(G115:G122)</f>
        <v>0</v>
      </c>
    </row>
    <row r="126" spans="2:7" ht="18.600000000000001" x14ac:dyDescent="0.55000000000000004">
      <c r="B126" s="48" t="s">
        <v>376</v>
      </c>
      <c r="C126" s="48"/>
      <c r="D126" s="48"/>
      <c r="E126" s="48"/>
      <c r="F126" s="48"/>
      <c r="G126" s="48"/>
    </row>
    <row r="127" spans="2:7" ht="117.6" x14ac:dyDescent="0.3">
      <c r="B127" s="3">
        <v>2.1</v>
      </c>
      <c r="C127" s="2" t="s">
        <v>377</v>
      </c>
      <c r="D127" s="3" t="s">
        <v>4</v>
      </c>
      <c r="E127" s="11">
        <v>1</v>
      </c>
      <c r="F127" s="11"/>
      <c r="G127" s="11">
        <f>+F127*E127</f>
        <v>0</v>
      </c>
    </row>
    <row r="128" spans="2:7" ht="151.19999999999999" x14ac:dyDescent="0.3">
      <c r="B128" s="3">
        <v>2.2000000000000002</v>
      </c>
      <c r="C128" s="2" t="s">
        <v>378</v>
      </c>
      <c r="D128" s="3" t="s">
        <v>8</v>
      </c>
      <c r="E128" s="11">
        <v>2</v>
      </c>
      <c r="F128" s="11"/>
      <c r="G128" s="11">
        <f t="shared" ref="G128" si="7">+F128*E128</f>
        <v>0</v>
      </c>
    </row>
    <row r="130" spans="2:7" ht="16.8" x14ac:dyDescent="0.3">
      <c r="B130" s="6"/>
      <c r="C130" s="6"/>
      <c r="D130" s="47" t="s">
        <v>9</v>
      </c>
      <c r="E130" s="47"/>
      <c r="F130" s="47"/>
      <c r="G130" s="7">
        <f>+SUM(G127:G128)</f>
        <v>0</v>
      </c>
    </row>
    <row r="131" spans="2:7" ht="16.8" x14ac:dyDescent="0.3">
      <c r="D131" s="20"/>
      <c r="E131" s="20"/>
      <c r="F131" s="20"/>
      <c r="G131" s="21"/>
    </row>
    <row r="132" spans="2:7" ht="18.600000000000001" x14ac:dyDescent="0.55000000000000004">
      <c r="B132" s="48" t="s">
        <v>379</v>
      </c>
      <c r="C132" s="48"/>
      <c r="D132" s="48"/>
      <c r="E132" s="48"/>
      <c r="F132" s="48"/>
      <c r="G132" s="48"/>
    </row>
    <row r="133" spans="2:7" ht="50.4" x14ac:dyDescent="0.3">
      <c r="B133" s="3">
        <v>3.1</v>
      </c>
      <c r="C133" s="2" t="s">
        <v>380</v>
      </c>
      <c r="D133" s="3" t="s">
        <v>4</v>
      </c>
      <c r="E133" s="11">
        <v>22</v>
      </c>
      <c r="F133" s="11"/>
      <c r="G133" s="11">
        <f t="shared" ref="G133:G135" si="8">+F133*E133</f>
        <v>0</v>
      </c>
    </row>
    <row r="134" spans="2:7" ht="33.6" x14ac:dyDescent="0.3">
      <c r="B134" s="3">
        <v>3.2</v>
      </c>
      <c r="C134" s="2" t="s">
        <v>381</v>
      </c>
      <c r="D134" s="3" t="s">
        <v>8</v>
      </c>
      <c r="E134" s="3">
        <v>150</v>
      </c>
      <c r="F134" s="11"/>
      <c r="G134" s="11">
        <f t="shared" si="8"/>
        <v>0</v>
      </c>
    </row>
    <row r="135" spans="2:7" ht="33.6" x14ac:dyDescent="0.3">
      <c r="B135" s="3">
        <v>3.3</v>
      </c>
      <c r="C135" s="2" t="s">
        <v>382</v>
      </c>
      <c r="D135" s="3" t="s">
        <v>8</v>
      </c>
      <c r="E135" s="3">
        <v>150</v>
      </c>
      <c r="F135" s="11"/>
      <c r="G135" s="11">
        <f t="shared" si="8"/>
        <v>0</v>
      </c>
    </row>
    <row r="137" spans="2:7" ht="16.8" x14ac:dyDescent="0.3">
      <c r="B137" s="6"/>
      <c r="C137" s="6"/>
      <c r="D137" s="47" t="s">
        <v>10</v>
      </c>
      <c r="E137" s="47"/>
      <c r="F137" s="47"/>
      <c r="G137" s="7">
        <f>+SUM(G133:G135)</f>
        <v>0</v>
      </c>
    </row>
    <row r="139" spans="2:7" ht="18.600000000000001" x14ac:dyDescent="0.55000000000000004">
      <c r="B139" s="56" t="s">
        <v>383</v>
      </c>
      <c r="C139" s="56"/>
      <c r="D139" s="56"/>
      <c r="E139" s="56"/>
      <c r="F139" s="56"/>
      <c r="G139" s="56"/>
    </row>
    <row r="140" spans="2:7" ht="50.4" x14ac:dyDescent="0.3">
      <c r="B140" s="3">
        <v>4.0999999999999996</v>
      </c>
      <c r="C140" s="2" t="s">
        <v>384</v>
      </c>
      <c r="D140" s="3"/>
      <c r="E140" s="3"/>
      <c r="F140" s="11"/>
      <c r="G140" s="11"/>
    </row>
    <row r="141" spans="2:7" ht="16.8" x14ac:dyDescent="0.3">
      <c r="B141" s="3"/>
      <c r="C141" s="22" t="s">
        <v>385</v>
      </c>
      <c r="D141" s="3"/>
      <c r="E141" s="3"/>
      <c r="F141" s="11"/>
      <c r="G141" s="11"/>
    </row>
    <row r="142" spans="2:7" ht="16.8" x14ac:dyDescent="0.3">
      <c r="B142" s="3"/>
      <c r="C142" s="2" t="s">
        <v>17</v>
      </c>
      <c r="D142" s="3" t="s">
        <v>8</v>
      </c>
      <c r="E142" s="3">
        <v>2</v>
      </c>
      <c r="F142" s="11"/>
      <c r="G142" s="11">
        <f>+F142*E142</f>
        <v>0</v>
      </c>
    </row>
    <row r="143" spans="2:7" ht="16.8" x14ac:dyDescent="0.3">
      <c r="B143" s="3"/>
      <c r="C143" s="2" t="s">
        <v>18</v>
      </c>
      <c r="D143" s="3" t="s">
        <v>8</v>
      </c>
      <c r="E143" s="3">
        <v>4</v>
      </c>
      <c r="F143" s="11"/>
      <c r="G143" s="11">
        <f>+F143*E143</f>
        <v>0</v>
      </c>
    </row>
    <row r="144" spans="2:7" ht="50.4" x14ac:dyDescent="0.3">
      <c r="B144" s="3">
        <v>4.2</v>
      </c>
      <c r="C144" s="2" t="s">
        <v>386</v>
      </c>
      <c r="D144" s="3"/>
      <c r="E144" s="3"/>
      <c r="F144" s="11"/>
      <c r="G144" s="11"/>
    </row>
    <row r="145" spans="2:7" ht="16.8" x14ac:dyDescent="0.3">
      <c r="B145" s="3"/>
      <c r="C145" s="2" t="s">
        <v>22</v>
      </c>
      <c r="D145" s="3" t="s">
        <v>8</v>
      </c>
      <c r="E145" s="3">
        <v>15</v>
      </c>
      <c r="F145" s="11"/>
      <c r="G145" s="11">
        <f>+F145*E145</f>
        <v>0</v>
      </c>
    </row>
    <row r="146" spans="2:7" ht="16.8" x14ac:dyDescent="0.3">
      <c r="B146" s="3"/>
      <c r="C146" s="2" t="s">
        <v>26</v>
      </c>
      <c r="D146" s="3" t="s">
        <v>8</v>
      </c>
      <c r="E146" s="3">
        <v>10</v>
      </c>
      <c r="F146" s="11"/>
      <c r="G146" s="11">
        <f>+F146*E146</f>
        <v>0</v>
      </c>
    </row>
    <row r="147" spans="2:7" ht="134.4" x14ac:dyDescent="0.3">
      <c r="B147" s="3">
        <v>4.3</v>
      </c>
      <c r="C147" s="2" t="s">
        <v>387</v>
      </c>
      <c r="D147" s="3"/>
      <c r="E147" s="3"/>
      <c r="F147" s="11"/>
      <c r="G147" s="11"/>
    </row>
    <row r="148" spans="2:7" ht="16.8" x14ac:dyDescent="0.3">
      <c r="B148" s="3"/>
      <c r="C148" s="22" t="s">
        <v>388</v>
      </c>
      <c r="D148" s="3"/>
      <c r="E148" s="3"/>
      <c r="F148" s="11"/>
      <c r="G148" s="11"/>
    </row>
    <row r="149" spans="2:7" ht="16.8" x14ac:dyDescent="0.3">
      <c r="B149" s="3"/>
      <c r="C149" s="2" t="s">
        <v>389</v>
      </c>
      <c r="D149" s="3" t="s">
        <v>8</v>
      </c>
      <c r="E149" s="3">
        <v>90</v>
      </c>
      <c r="F149" s="11"/>
      <c r="G149" s="11">
        <f>+F149*E149</f>
        <v>0</v>
      </c>
    </row>
    <row r="150" spans="2:7" ht="16.8" x14ac:dyDescent="0.3">
      <c r="B150" s="3"/>
      <c r="C150" s="2" t="s">
        <v>390</v>
      </c>
      <c r="D150" s="3" t="s">
        <v>8</v>
      </c>
      <c r="E150" s="3">
        <v>30</v>
      </c>
      <c r="F150" s="11"/>
      <c r="G150" s="11">
        <f>+F150*E150</f>
        <v>0</v>
      </c>
    </row>
    <row r="151" spans="2:7" ht="16.8" x14ac:dyDescent="0.3">
      <c r="B151" s="3">
        <v>4.4000000000000004</v>
      </c>
      <c r="C151" s="2" t="s">
        <v>391</v>
      </c>
      <c r="D151" s="3"/>
      <c r="E151" s="3"/>
      <c r="F151" s="11"/>
      <c r="G151" s="11"/>
    </row>
    <row r="152" spans="2:7" ht="16.8" x14ac:dyDescent="0.3">
      <c r="B152" s="3"/>
      <c r="C152" s="2" t="s">
        <v>19</v>
      </c>
      <c r="D152" s="3" t="s">
        <v>8</v>
      </c>
      <c r="E152" s="3">
        <v>4</v>
      </c>
      <c r="F152" s="11"/>
      <c r="G152" s="11">
        <f>+F152*E152</f>
        <v>0</v>
      </c>
    </row>
    <row r="153" spans="2:7" ht="33.6" x14ac:dyDescent="0.3">
      <c r="B153" s="3">
        <v>4.5</v>
      </c>
      <c r="C153" s="2" t="s">
        <v>392</v>
      </c>
      <c r="D153" s="3" t="s">
        <v>4</v>
      </c>
      <c r="E153" s="3">
        <v>57</v>
      </c>
      <c r="F153" s="11"/>
      <c r="G153" s="11">
        <f>+F153*E153</f>
        <v>0</v>
      </c>
    </row>
    <row r="154" spans="2:7" ht="16.8" x14ac:dyDescent="0.3">
      <c r="B154" s="3">
        <v>4.5999999999999996</v>
      </c>
      <c r="C154" s="2" t="s">
        <v>393</v>
      </c>
      <c r="D154" s="3"/>
      <c r="E154" s="3"/>
      <c r="F154" s="11"/>
      <c r="G154" s="11"/>
    </row>
    <row r="155" spans="2:7" ht="16.8" x14ac:dyDescent="0.3">
      <c r="B155" s="3"/>
      <c r="C155" s="2" t="s">
        <v>20</v>
      </c>
      <c r="D155" s="3" t="s">
        <v>4</v>
      </c>
      <c r="E155" s="3">
        <v>4</v>
      </c>
      <c r="F155" s="11"/>
      <c r="G155" s="11">
        <f>+F155*E155</f>
        <v>0</v>
      </c>
    </row>
    <row r="156" spans="2:7" ht="33.6" x14ac:dyDescent="0.3">
      <c r="B156" s="3">
        <v>4.7</v>
      </c>
      <c r="C156" s="2" t="s">
        <v>394</v>
      </c>
      <c r="D156" s="3" t="s">
        <v>8</v>
      </c>
      <c r="E156" s="3">
        <v>120</v>
      </c>
      <c r="F156" s="11"/>
      <c r="G156" s="11">
        <f>+F156*E156</f>
        <v>0</v>
      </c>
    </row>
    <row r="157" spans="2:7" ht="50.4" x14ac:dyDescent="0.3">
      <c r="B157" s="3">
        <v>4.8</v>
      </c>
      <c r="C157" s="2" t="s">
        <v>395</v>
      </c>
      <c r="D157" s="3" t="s">
        <v>8</v>
      </c>
      <c r="E157" s="3">
        <v>120</v>
      </c>
      <c r="F157" s="11"/>
      <c r="G157" s="11">
        <f>+F157*E157</f>
        <v>0</v>
      </c>
    </row>
    <row r="158" spans="2:7" ht="33.6" x14ac:dyDescent="0.3">
      <c r="B158" s="3">
        <v>4.9000000000000004</v>
      </c>
      <c r="C158" s="2" t="s">
        <v>396</v>
      </c>
      <c r="D158" s="3" t="s">
        <v>4</v>
      </c>
      <c r="E158" s="3">
        <v>4</v>
      </c>
      <c r="F158" s="11"/>
      <c r="G158" s="11">
        <f>+F158*E158</f>
        <v>0</v>
      </c>
    </row>
    <row r="159" spans="2:7" ht="16.8" x14ac:dyDescent="0.3">
      <c r="B159" s="10" t="s">
        <v>21</v>
      </c>
      <c r="C159" s="2" t="s">
        <v>397</v>
      </c>
      <c r="D159" s="3"/>
      <c r="E159" s="3"/>
      <c r="F159" s="11"/>
      <c r="G159" s="11"/>
    </row>
    <row r="160" spans="2:7" ht="16.8" x14ac:dyDescent="0.3">
      <c r="B160" s="3"/>
      <c r="C160" s="2" t="s">
        <v>18</v>
      </c>
      <c r="D160" s="3" t="s">
        <v>4</v>
      </c>
      <c r="E160" s="3">
        <v>2</v>
      </c>
      <c r="F160" s="11"/>
      <c r="G160" s="11">
        <f>+F160*E160</f>
        <v>0</v>
      </c>
    </row>
    <row r="161" spans="2:7" ht="84" x14ac:dyDescent="0.3">
      <c r="B161" s="3">
        <v>4.1100000000000003</v>
      </c>
      <c r="C161" s="2" t="s">
        <v>398</v>
      </c>
      <c r="D161" s="3" t="s">
        <v>4</v>
      </c>
      <c r="E161" s="3">
        <v>2</v>
      </c>
      <c r="F161" s="11"/>
      <c r="G161" s="11">
        <f>+F161*E161</f>
        <v>0</v>
      </c>
    </row>
    <row r="162" spans="2:7" ht="33.6" x14ac:dyDescent="0.3">
      <c r="B162" s="3">
        <v>4.12</v>
      </c>
      <c r="C162" s="2" t="s">
        <v>399</v>
      </c>
      <c r="D162" s="3" t="s">
        <v>4</v>
      </c>
      <c r="E162" s="3">
        <v>2</v>
      </c>
      <c r="F162" s="11"/>
      <c r="G162" s="11">
        <f>+F162*E162</f>
        <v>0</v>
      </c>
    </row>
    <row r="163" spans="2:7" ht="33.6" x14ac:dyDescent="0.3">
      <c r="B163" s="3">
        <v>4.13</v>
      </c>
      <c r="C163" s="2" t="s">
        <v>400</v>
      </c>
      <c r="D163" s="3" t="s">
        <v>4</v>
      </c>
      <c r="E163" s="3">
        <v>1</v>
      </c>
      <c r="F163" s="11"/>
      <c r="G163" s="11">
        <f>+F163*E163</f>
        <v>0</v>
      </c>
    </row>
    <row r="164" spans="2:7" ht="50.4" x14ac:dyDescent="0.3">
      <c r="B164" s="3">
        <v>4.1399999999999997</v>
      </c>
      <c r="C164" s="2" t="s">
        <v>401</v>
      </c>
      <c r="D164" s="3" t="s">
        <v>4</v>
      </c>
      <c r="E164" s="3">
        <v>1</v>
      </c>
      <c r="F164" s="11"/>
      <c r="G164" s="11">
        <f>+F164*E164</f>
        <v>0</v>
      </c>
    </row>
    <row r="165" spans="2:7" ht="16.8" x14ac:dyDescent="0.3">
      <c r="B165" s="3">
        <v>4.1500000000000004</v>
      </c>
      <c r="C165" s="2" t="s">
        <v>402</v>
      </c>
      <c r="D165" s="3"/>
      <c r="E165" s="3"/>
      <c r="F165" s="11"/>
      <c r="G165" s="11"/>
    </row>
    <row r="166" spans="2:7" ht="16.8" x14ac:dyDescent="0.3">
      <c r="B166" s="3"/>
      <c r="C166" s="2" t="s">
        <v>403</v>
      </c>
      <c r="D166" s="3" t="s">
        <v>4</v>
      </c>
      <c r="E166" s="3">
        <v>1</v>
      </c>
      <c r="F166" s="11"/>
      <c r="G166" s="11">
        <f>+F166*E166</f>
        <v>0</v>
      </c>
    </row>
    <row r="167" spans="2:7" ht="16.8" x14ac:dyDescent="0.3">
      <c r="B167" s="3"/>
      <c r="C167" s="2" t="s">
        <v>404</v>
      </c>
      <c r="D167" s="3" t="s">
        <v>4</v>
      </c>
      <c r="E167" s="3">
        <v>1</v>
      </c>
      <c r="F167" s="11"/>
      <c r="G167" s="11">
        <f>+F167*E167</f>
        <v>0</v>
      </c>
    </row>
    <row r="168" spans="2:7" ht="16.8" x14ac:dyDescent="0.3">
      <c r="B168" s="3"/>
      <c r="C168" s="2" t="s">
        <v>405</v>
      </c>
      <c r="D168" s="3" t="s">
        <v>4</v>
      </c>
      <c r="E168" s="3">
        <v>1</v>
      </c>
      <c r="F168" s="11"/>
      <c r="G168" s="11">
        <f>+F168*E168</f>
        <v>0</v>
      </c>
    </row>
    <row r="169" spans="2:7" ht="16.8" x14ac:dyDescent="0.3">
      <c r="B169" s="23"/>
      <c r="C169" s="24"/>
      <c r="D169" s="23"/>
      <c r="E169" s="23"/>
      <c r="F169" s="25"/>
      <c r="G169" s="25"/>
    </row>
    <row r="170" spans="2:7" ht="16.8" x14ac:dyDescent="0.3">
      <c r="B170" s="6"/>
      <c r="C170" s="6"/>
      <c r="D170" s="47" t="s">
        <v>11</v>
      </c>
      <c r="E170" s="47"/>
      <c r="F170" s="47"/>
      <c r="G170" s="7">
        <f>+SUM(G140:G168)</f>
        <v>0</v>
      </c>
    </row>
    <row r="172" spans="2:7" ht="18.600000000000001" x14ac:dyDescent="0.55000000000000004">
      <c r="B172" s="48" t="s">
        <v>406</v>
      </c>
      <c r="C172" s="48"/>
      <c r="D172" s="48"/>
      <c r="E172" s="48"/>
      <c r="F172" s="48"/>
      <c r="G172" s="48"/>
    </row>
    <row r="173" spans="2:7" ht="134.4" x14ac:dyDescent="0.3">
      <c r="B173" s="3">
        <v>5.0999999999999996</v>
      </c>
      <c r="C173" s="2" t="s">
        <v>407</v>
      </c>
      <c r="D173" s="3"/>
      <c r="E173" s="3"/>
      <c r="F173" s="11"/>
      <c r="G173" s="11"/>
    </row>
    <row r="174" spans="2:7" ht="16.8" x14ac:dyDescent="0.3">
      <c r="B174" s="3"/>
      <c r="C174" s="2" t="s">
        <v>408</v>
      </c>
      <c r="D174" s="3"/>
      <c r="E174" s="3"/>
      <c r="F174" s="11"/>
      <c r="G174" s="11"/>
    </row>
    <row r="175" spans="2:7" ht="16.8" x14ac:dyDescent="0.3">
      <c r="B175" s="3"/>
      <c r="C175" s="2" t="s">
        <v>409</v>
      </c>
      <c r="D175" s="3"/>
      <c r="E175" s="3"/>
      <c r="F175" s="11"/>
      <c r="G175" s="11"/>
    </row>
    <row r="176" spans="2:7" ht="16.8" x14ac:dyDescent="0.3">
      <c r="B176" s="3"/>
      <c r="C176" s="2" t="s">
        <v>18</v>
      </c>
      <c r="D176" s="3" t="s">
        <v>8</v>
      </c>
      <c r="E176" s="3">
        <v>20</v>
      </c>
      <c r="F176" s="11"/>
      <c r="G176" s="11">
        <f>+F176*E176</f>
        <v>0</v>
      </c>
    </row>
    <row r="177" spans="2:7" ht="16.8" x14ac:dyDescent="0.3">
      <c r="B177" s="3"/>
      <c r="C177" s="2" t="s">
        <v>22</v>
      </c>
      <c r="D177" s="3" t="s">
        <v>8</v>
      </c>
      <c r="E177" s="3">
        <v>25</v>
      </c>
      <c r="F177" s="11"/>
      <c r="G177" s="11">
        <f t="shared" ref="G177:G179" si="9">+F177*E177</f>
        <v>0</v>
      </c>
    </row>
    <row r="178" spans="2:7" ht="16.8" x14ac:dyDescent="0.3">
      <c r="B178" s="3"/>
      <c r="C178" s="2" t="s">
        <v>23</v>
      </c>
      <c r="D178" s="3" t="s">
        <v>8</v>
      </c>
      <c r="E178" s="3">
        <v>40</v>
      </c>
      <c r="F178" s="11"/>
      <c r="G178" s="11">
        <f t="shared" si="9"/>
        <v>0</v>
      </c>
    </row>
    <row r="179" spans="2:7" ht="16.8" x14ac:dyDescent="0.3">
      <c r="B179" s="3"/>
      <c r="C179" s="2" t="s">
        <v>24</v>
      </c>
      <c r="D179" s="3" t="s">
        <v>8</v>
      </c>
      <c r="E179" s="3">
        <v>5</v>
      </c>
      <c r="F179" s="11"/>
      <c r="G179" s="11">
        <f t="shared" si="9"/>
        <v>0</v>
      </c>
    </row>
    <row r="180" spans="2:7" ht="50.4" x14ac:dyDescent="0.3">
      <c r="B180" s="3">
        <v>5.2</v>
      </c>
      <c r="C180" s="2" t="s">
        <v>410</v>
      </c>
      <c r="D180" s="3"/>
      <c r="E180" s="3"/>
      <c r="F180" s="11"/>
      <c r="G180" s="11"/>
    </row>
    <row r="181" spans="2:7" ht="16.8" x14ac:dyDescent="0.3">
      <c r="B181" s="3"/>
      <c r="C181" s="2" t="s">
        <v>411</v>
      </c>
      <c r="D181" s="3" t="s">
        <v>4</v>
      </c>
      <c r="E181" s="3">
        <v>10</v>
      </c>
      <c r="F181" s="11"/>
      <c r="G181" s="11">
        <f>+F181*E181</f>
        <v>0</v>
      </c>
    </row>
    <row r="182" spans="2:7" ht="33.6" x14ac:dyDescent="0.3">
      <c r="B182" s="3">
        <v>5.3</v>
      </c>
      <c r="C182" s="2" t="s">
        <v>412</v>
      </c>
      <c r="D182" s="3" t="s">
        <v>8</v>
      </c>
      <c r="E182" s="3">
        <v>90</v>
      </c>
      <c r="F182" s="11"/>
      <c r="G182" s="11">
        <f t="shared" ref="G182:G183" si="10">+F182*E182</f>
        <v>0</v>
      </c>
    </row>
    <row r="183" spans="2:7" ht="50.4" x14ac:dyDescent="0.3">
      <c r="B183" s="3">
        <v>5.4</v>
      </c>
      <c r="C183" s="2" t="s">
        <v>413</v>
      </c>
      <c r="D183" s="3" t="s">
        <v>4</v>
      </c>
      <c r="E183" s="3">
        <v>16</v>
      </c>
      <c r="F183" s="11"/>
      <c r="G183" s="11">
        <f t="shared" si="10"/>
        <v>0</v>
      </c>
    </row>
    <row r="185" spans="2:7" ht="41.4" customHeight="1" x14ac:dyDescent="0.3">
      <c r="B185" s="6"/>
      <c r="C185" s="6"/>
      <c r="D185" s="47" t="s">
        <v>13</v>
      </c>
      <c r="E185" s="47"/>
      <c r="F185" s="47"/>
      <c r="G185" s="7">
        <f>+SUM(G173:G183)</f>
        <v>0</v>
      </c>
    </row>
    <row r="187" spans="2:7" ht="18.600000000000001" x14ac:dyDescent="0.55000000000000004">
      <c r="B187" s="48" t="s">
        <v>414</v>
      </c>
      <c r="C187" s="48"/>
      <c r="D187" s="48"/>
      <c r="E187" s="48"/>
      <c r="F187" s="48"/>
      <c r="G187" s="48"/>
    </row>
    <row r="188" spans="2:7" ht="18.600000000000001" x14ac:dyDescent="0.55000000000000004">
      <c r="B188" s="55" t="s">
        <v>415</v>
      </c>
      <c r="C188" s="55"/>
      <c r="D188" s="55"/>
      <c r="E188" s="55"/>
      <c r="F188" s="55"/>
      <c r="G188" s="55"/>
    </row>
    <row r="189" spans="2:7" ht="151.19999999999999" x14ac:dyDescent="0.3">
      <c r="B189" s="3">
        <v>6.1</v>
      </c>
      <c r="C189" s="2" t="s">
        <v>416</v>
      </c>
      <c r="D189" s="3" t="s">
        <v>4</v>
      </c>
      <c r="E189" s="3">
        <v>12</v>
      </c>
      <c r="F189" s="11"/>
      <c r="G189" s="11">
        <f t="shared" ref="G189:G194" si="11">+F189*E189</f>
        <v>0</v>
      </c>
    </row>
    <row r="190" spans="2:7" ht="184.8" x14ac:dyDescent="0.3">
      <c r="B190" s="3">
        <v>6.2</v>
      </c>
      <c r="C190" s="2" t="s">
        <v>417</v>
      </c>
      <c r="D190" s="3" t="s">
        <v>4</v>
      </c>
      <c r="E190" s="3">
        <v>16</v>
      </c>
      <c r="F190" s="11"/>
      <c r="G190" s="11">
        <f t="shared" si="11"/>
        <v>0</v>
      </c>
    </row>
    <row r="191" spans="2:7" ht="100.8" x14ac:dyDescent="0.3">
      <c r="B191" s="3">
        <v>6.3</v>
      </c>
      <c r="C191" s="2" t="s">
        <v>418</v>
      </c>
      <c r="D191" s="3" t="s">
        <v>4</v>
      </c>
      <c r="E191" s="3">
        <v>2</v>
      </c>
      <c r="F191" s="11"/>
      <c r="G191" s="11">
        <f t="shared" si="11"/>
        <v>0</v>
      </c>
    </row>
    <row r="192" spans="2:7" ht="117.6" x14ac:dyDescent="0.3">
      <c r="B192" s="3">
        <v>6.4</v>
      </c>
      <c r="C192" s="2" t="s">
        <v>419</v>
      </c>
      <c r="D192" s="3" t="s">
        <v>4</v>
      </c>
      <c r="E192" s="3">
        <v>3</v>
      </c>
      <c r="F192" s="11"/>
      <c r="G192" s="11">
        <f t="shared" si="11"/>
        <v>0</v>
      </c>
    </row>
    <row r="193" spans="2:7" ht="33.6" x14ac:dyDescent="0.3">
      <c r="B193" s="3">
        <v>6.5</v>
      </c>
      <c r="C193" s="2" t="s">
        <v>420</v>
      </c>
      <c r="D193" s="3" t="s">
        <v>4</v>
      </c>
      <c r="E193" s="3">
        <v>4</v>
      </c>
      <c r="F193" s="11"/>
      <c r="G193" s="11">
        <f t="shared" si="11"/>
        <v>0</v>
      </c>
    </row>
    <row r="194" spans="2:7" ht="151.19999999999999" x14ac:dyDescent="0.3">
      <c r="B194" s="3">
        <v>6.6</v>
      </c>
      <c r="C194" s="2" t="s">
        <v>421</v>
      </c>
      <c r="D194" s="3" t="s">
        <v>4</v>
      </c>
      <c r="E194" s="3">
        <v>1</v>
      </c>
      <c r="F194" s="11"/>
      <c r="G194" s="11">
        <f t="shared" si="11"/>
        <v>0</v>
      </c>
    </row>
    <row r="195" spans="2:7" ht="16.8" x14ac:dyDescent="0.3">
      <c r="B195" s="6"/>
      <c r="C195" s="6"/>
      <c r="D195" s="47" t="s">
        <v>14</v>
      </c>
      <c r="E195" s="47"/>
      <c r="F195" s="47"/>
      <c r="G195" s="7">
        <f>+SUM(G189:G194)</f>
        <v>0</v>
      </c>
    </row>
    <row r="197" spans="2:7" ht="18.600000000000001" x14ac:dyDescent="0.55000000000000004">
      <c r="B197" s="48" t="s">
        <v>422</v>
      </c>
      <c r="C197" s="48"/>
      <c r="D197" s="48"/>
      <c r="E197" s="48"/>
      <c r="F197" s="48"/>
      <c r="G197" s="48"/>
    </row>
    <row r="198" spans="2:7" ht="16.8" x14ac:dyDescent="0.3">
      <c r="B198" s="3">
        <v>7.1</v>
      </c>
      <c r="C198" s="2" t="s">
        <v>423</v>
      </c>
      <c r="D198" s="3" t="s">
        <v>16</v>
      </c>
      <c r="E198" s="3"/>
      <c r="F198" s="11"/>
      <c r="G198" s="11"/>
    </row>
    <row r="200" spans="2:7" ht="16.8" x14ac:dyDescent="0.3">
      <c r="B200" s="6"/>
      <c r="C200" s="6"/>
      <c r="D200" s="47" t="s">
        <v>13</v>
      </c>
      <c r="E200" s="47"/>
      <c r="F200" s="47"/>
      <c r="G200" s="7">
        <f>+G198</f>
        <v>0</v>
      </c>
    </row>
    <row r="202" spans="2:7" x14ac:dyDescent="0.3">
      <c r="B202" s="53" t="s">
        <v>425</v>
      </c>
      <c r="C202" s="53"/>
      <c r="D202" s="53"/>
      <c r="E202" s="53"/>
      <c r="F202" s="53"/>
      <c r="G202" s="53"/>
    </row>
    <row r="203" spans="2:7" ht="17.399999999999999" thickBot="1" x14ac:dyDescent="0.35">
      <c r="D203" s="20"/>
      <c r="E203" s="20"/>
      <c r="F203" s="20"/>
      <c r="G203" s="21"/>
    </row>
    <row r="204" spans="2:7" ht="15" thickBot="1" x14ac:dyDescent="0.35">
      <c r="B204" s="12" t="str">
        <f>+B113</f>
        <v>1. PRIPREMNI RADOVI</v>
      </c>
      <c r="C204" s="12"/>
      <c r="D204" s="13"/>
      <c r="E204" s="13"/>
      <c r="F204" s="13"/>
      <c r="G204" s="14">
        <f>+G124</f>
        <v>0</v>
      </c>
    </row>
    <row r="205" spans="2:7" ht="15" thickBot="1" x14ac:dyDescent="0.35">
      <c r="B205" s="12" t="str">
        <f>+B126</f>
        <v>2. BETONSKI RADOVI</v>
      </c>
      <c r="C205" s="12"/>
      <c r="D205" s="13"/>
      <c r="E205" s="13"/>
      <c r="F205" s="13"/>
      <c r="G205" s="14">
        <f>+G130</f>
        <v>0</v>
      </c>
    </row>
    <row r="206" spans="2:7" ht="15" thickBot="1" x14ac:dyDescent="0.35">
      <c r="B206" s="12" t="str">
        <f>+B132</f>
        <v>3. GRAĐEVINSKI RADOVI</v>
      </c>
      <c r="C206" s="12"/>
      <c r="D206" s="13"/>
      <c r="E206" s="13"/>
      <c r="F206" s="13"/>
      <c r="G206" s="14">
        <f>+G137</f>
        <v>0</v>
      </c>
    </row>
    <row r="207" spans="2:7" ht="15" thickBot="1" x14ac:dyDescent="0.35">
      <c r="B207" s="12" t="str">
        <f>+B139</f>
        <v>4. INSTALATERSKI RADOVI - VODOVODNA MREŽA</v>
      </c>
      <c r="C207" s="12"/>
      <c r="D207" s="13"/>
      <c r="E207" s="13"/>
      <c r="F207" s="13"/>
      <c r="G207" s="14">
        <f>+G170</f>
        <v>0</v>
      </c>
    </row>
    <row r="208" spans="2:7" ht="15" thickBot="1" x14ac:dyDescent="0.35">
      <c r="B208" s="12" t="str">
        <f>+B172</f>
        <v>5. INSTALATERSKI RADOVI - KANALIZACIONA MREŽA</v>
      </c>
      <c r="C208" s="12"/>
      <c r="D208" s="13"/>
      <c r="E208" s="13"/>
      <c r="F208" s="13"/>
      <c r="G208" s="14">
        <f>+G185</f>
        <v>0</v>
      </c>
    </row>
    <row r="209" spans="1:7" ht="15" thickBot="1" x14ac:dyDescent="0.35">
      <c r="B209" s="12" t="str">
        <f>+B187</f>
        <v>6.SANITARNI UREĐAJI I OPREMA</v>
      </c>
      <c r="C209" s="12"/>
      <c r="D209" s="13"/>
      <c r="E209" s="13"/>
      <c r="F209" s="13"/>
      <c r="G209" s="14">
        <f>+G195</f>
        <v>0</v>
      </c>
    </row>
    <row r="210" spans="1:7" ht="15" thickBot="1" x14ac:dyDescent="0.35">
      <c r="B210" s="12" t="str">
        <f>+B197</f>
        <v>7. ZAVRŠNI RADOVI</v>
      </c>
      <c r="C210" s="12"/>
      <c r="D210" s="13"/>
      <c r="E210" s="13"/>
      <c r="F210" s="13"/>
      <c r="G210" s="45">
        <f>+G200</f>
        <v>0</v>
      </c>
    </row>
    <row r="211" spans="1:7" ht="19.8" thickBot="1" x14ac:dyDescent="0.6">
      <c r="A211" s="17"/>
      <c r="B211" s="50" t="s">
        <v>25</v>
      </c>
      <c r="C211" s="51"/>
      <c r="D211" s="51"/>
      <c r="E211" s="51"/>
      <c r="F211" s="52"/>
      <c r="G211" s="28">
        <f>+SUM(G204:G209)</f>
        <v>0</v>
      </c>
    </row>
    <row r="213" spans="1:7" ht="19.2" x14ac:dyDescent="0.55000000000000004">
      <c r="B213" s="17" t="s">
        <v>426</v>
      </c>
    </row>
    <row r="215" spans="1:7" ht="18.600000000000001" x14ac:dyDescent="0.55000000000000004">
      <c r="B215" s="48" t="s">
        <v>234</v>
      </c>
      <c r="C215" s="48"/>
      <c r="D215" s="48"/>
      <c r="E215" s="48"/>
      <c r="F215" s="48"/>
      <c r="G215" s="48"/>
    </row>
    <row r="216" spans="1:7" ht="16.8" x14ac:dyDescent="0.3">
      <c r="D216" s="5" t="s">
        <v>0</v>
      </c>
      <c r="E216" s="5" t="s">
        <v>1</v>
      </c>
      <c r="F216" s="5" t="s">
        <v>2</v>
      </c>
      <c r="G216" s="5" t="s">
        <v>3</v>
      </c>
    </row>
    <row r="217" spans="1:7" ht="84" x14ac:dyDescent="0.3">
      <c r="B217" s="3">
        <v>1.1000000000000001</v>
      </c>
      <c r="C217" s="18" t="s">
        <v>427</v>
      </c>
      <c r="D217" s="3" t="s">
        <v>8</v>
      </c>
      <c r="E217" s="11">
        <v>260</v>
      </c>
      <c r="F217" s="11"/>
      <c r="G217" s="11">
        <f>+F217*E217</f>
        <v>0</v>
      </c>
    </row>
    <row r="218" spans="1:7" ht="16.8" x14ac:dyDescent="0.3">
      <c r="B218" s="3">
        <v>1.2</v>
      </c>
      <c r="C218" s="18" t="s">
        <v>428</v>
      </c>
      <c r="D218" s="3" t="s">
        <v>429</v>
      </c>
      <c r="E218" s="11">
        <v>520</v>
      </c>
      <c r="F218" s="11"/>
      <c r="G218" s="11">
        <f t="shared" ref="G218:G219" si="12">+F218*E218</f>
        <v>0</v>
      </c>
    </row>
    <row r="219" spans="1:7" ht="16.8" x14ac:dyDescent="0.3">
      <c r="B219" s="3">
        <v>1.3</v>
      </c>
      <c r="C219" s="18" t="s">
        <v>430</v>
      </c>
      <c r="D219" s="3" t="s">
        <v>4</v>
      </c>
      <c r="E219" s="11">
        <v>1</v>
      </c>
      <c r="F219" s="11"/>
      <c r="G219" s="11">
        <f t="shared" si="12"/>
        <v>0</v>
      </c>
    </row>
    <row r="221" spans="1:7" ht="16.8" x14ac:dyDescent="0.3">
      <c r="B221" s="6"/>
      <c r="C221" s="6"/>
      <c r="D221" s="47" t="s">
        <v>5</v>
      </c>
      <c r="E221" s="47"/>
      <c r="F221" s="47"/>
      <c r="G221" s="7">
        <f>+G217+G218+G219</f>
        <v>0</v>
      </c>
    </row>
    <row r="223" spans="1:7" ht="18.600000000000001" x14ac:dyDescent="0.55000000000000004">
      <c r="B223" s="48" t="s">
        <v>431</v>
      </c>
      <c r="C223" s="48"/>
      <c r="D223" s="48"/>
      <c r="E223" s="48"/>
      <c r="F223" s="48"/>
      <c r="G223" s="48"/>
    </row>
    <row r="225" spans="2:7" ht="33.6" x14ac:dyDescent="0.3">
      <c r="B225" s="3">
        <v>2.1</v>
      </c>
      <c r="C225" s="18" t="s">
        <v>432</v>
      </c>
      <c r="D225" s="3" t="s">
        <v>8</v>
      </c>
      <c r="E225" s="11">
        <v>30</v>
      </c>
      <c r="F225" s="11"/>
      <c r="G225" s="11">
        <f>+F225*E225</f>
        <v>0</v>
      </c>
    </row>
    <row r="226" spans="2:7" ht="33.6" x14ac:dyDescent="0.3">
      <c r="B226" s="3">
        <v>2.2000000000000002</v>
      </c>
      <c r="C226" s="18" t="s">
        <v>433</v>
      </c>
      <c r="D226" s="3" t="s">
        <v>429</v>
      </c>
      <c r="E226" s="11">
        <v>15</v>
      </c>
      <c r="F226" s="11"/>
      <c r="G226" s="11">
        <f t="shared" ref="G226:G227" si="13">+F226*E226</f>
        <v>0</v>
      </c>
    </row>
    <row r="227" spans="2:7" ht="16.8" x14ac:dyDescent="0.3">
      <c r="B227" s="3">
        <v>2.2999999999999998</v>
      </c>
      <c r="C227" s="18" t="s">
        <v>434</v>
      </c>
      <c r="D227" s="3" t="s">
        <v>4</v>
      </c>
      <c r="E227" s="11">
        <v>10</v>
      </c>
      <c r="F227" s="11"/>
      <c r="G227" s="11">
        <f t="shared" si="13"/>
        <v>0</v>
      </c>
    </row>
    <row r="228" spans="2:7" ht="151.19999999999999" x14ac:dyDescent="0.3">
      <c r="B228" s="3">
        <v>2.4</v>
      </c>
      <c r="C228" s="18" t="s">
        <v>435</v>
      </c>
      <c r="D228" s="3"/>
      <c r="E228" s="11"/>
      <c r="F228" s="11"/>
      <c r="G228" s="11"/>
    </row>
    <row r="229" spans="2:7" ht="16.8" x14ac:dyDescent="0.3">
      <c r="B229" s="3"/>
      <c r="C229" s="18" t="s">
        <v>436</v>
      </c>
      <c r="D229" s="3" t="s">
        <v>264</v>
      </c>
      <c r="E229" s="11">
        <v>275.39999999999998</v>
      </c>
      <c r="F229" s="11"/>
      <c r="G229" s="11">
        <f t="shared" ref="G229:G235" si="14">+F229*E229</f>
        <v>0</v>
      </c>
    </row>
    <row r="230" spans="2:7" ht="16.8" x14ac:dyDescent="0.3">
      <c r="B230" s="3"/>
      <c r="C230" s="18" t="s">
        <v>437</v>
      </c>
      <c r="D230" s="3" t="s">
        <v>264</v>
      </c>
      <c r="E230" s="11">
        <v>55.08</v>
      </c>
      <c r="F230" s="11"/>
      <c r="G230" s="11">
        <f t="shared" si="14"/>
        <v>0</v>
      </c>
    </row>
    <row r="231" spans="2:7" ht="50.4" x14ac:dyDescent="0.3">
      <c r="B231" s="3">
        <v>2.5</v>
      </c>
      <c r="C231" s="18" t="s">
        <v>438</v>
      </c>
      <c r="D231" s="3" t="s">
        <v>429</v>
      </c>
      <c r="E231" s="11">
        <v>210.4</v>
      </c>
      <c r="F231" s="11"/>
      <c r="G231" s="11">
        <f t="shared" si="14"/>
        <v>0</v>
      </c>
    </row>
    <row r="232" spans="2:7" ht="168" x14ac:dyDescent="0.3">
      <c r="B232" s="3">
        <v>2.6</v>
      </c>
      <c r="C232" s="18" t="s">
        <v>439</v>
      </c>
      <c r="D232" s="3" t="s">
        <v>264</v>
      </c>
      <c r="E232" s="11">
        <v>63.15</v>
      </c>
      <c r="F232" s="11"/>
      <c r="G232" s="11">
        <f t="shared" si="14"/>
        <v>0</v>
      </c>
    </row>
    <row r="233" spans="2:7" ht="67.2" x14ac:dyDescent="0.3">
      <c r="B233" s="3">
        <v>2.7</v>
      </c>
      <c r="C233" s="18" t="s">
        <v>440</v>
      </c>
      <c r="D233" s="3" t="s">
        <v>264</v>
      </c>
      <c r="E233" s="11">
        <v>21.8</v>
      </c>
      <c r="F233" s="11"/>
      <c r="G233" s="11">
        <f t="shared" si="14"/>
        <v>0</v>
      </c>
    </row>
    <row r="234" spans="2:7" ht="84" x14ac:dyDescent="0.3">
      <c r="B234" s="3">
        <v>2.8</v>
      </c>
      <c r="C234" s="18" t="s">
        <v>441</v>
      </c>
      <c r="D234" s="3" t="s">
        <v>264</v>
      </c>
      <c r="E234" s="11">
        <v>189.6</v>
      </c>
      <c r="F234" s="11"/>
      <c r="G234" s="11">
        <f t="shared" si="14"/>
        <v>0</v>
      </c>
    </row>
    <row r="235" spans="2:7" ht="50.4" x14ac:dyDescent="0.3">
      <c r="B235" s="3">
        <v>2.9</v>
      </c>
      <c r="C235" s="18" t="s">
        <v>442</v>
      </c>
      <c r="D235" s="3" t="s">
        <v>264</v>
      </c>
      <c r="E235" s="11">
        <v>142.4</v>
      </c>
      <c r="F235" s="11"/>
      <c r="G235" s="11">
        <f t="shared" si="14"/>
        <v>0</v>
      </c>
    </row>
    <row r="237" spans="2:7" ht="16.8" x14ac:dyDescent="0.3">
      <c r="B237" s="6"/>
      <c r="C237" s="6"/>
      <c r="D237" s="47" t="s">
        <v>9</v>
      </c>
      <c r="E237" s="47"/>
      <c r="F237" s="47"/>
      <c r="G237" s="7">
        <f>+SUM(G225:G235)</f>
        <v>0</v>
      </c>
    </row>
    <row r="239" spans="2:7" ht="18.600000000000001" x14ac:dyDescent="0.55000000000000004">
      <c r="B239" s="48" t="s">
        <v>235</v>
      </c>
      <c r="C239" s="48"/>
      <c r="D239" s="48"/>
      <c r="E239" s="48"/>
      <c r="F239" s="48"/>
      <c r="G239" s="48"/>
    </row>
    <row r="241" spans="2:7" ht="134.4" x14ac:dyDescent="0.3">
      <c r="B241" s="3">
        <v>3.1</v>
      </c>
      <c r="C241" s="18" t="s">
        <v>443</v>
      </c>
      <c r="D241" s="3" t="s">
        <v>4</v>
      </c>
      <c r="E241" s="11">
        <v>1</v>
      </c>
      <c r="F241" s="11"/>
      <c r="G241" s="11">
        <f>+F241*E241</f>
        <v>0</v>
      </c>
    </row>
    <row r="242" spans="2:7" ht="33.6" x14ac:dyDescent="0.3">
      <c r="B242" s="3">
        <v>3.2</v>
      </c>
      <c r="C242" s="18" t="s">
        <v>444</v>
      </c>
      <c r="D242" s="3" t="s">
        <v>4</v>
      </c>
      <c r="E242" s="11">
        <v>8</v>
      </c>
      <c r="F242" s="11"/>
      <c r="G242" s="11">
        <f t="shared" ref="G242:G244" si="15">+F242*E242</f>
        <v>0</v>
      </c>
    </row>
    <row r="243" spans="2:7" ht="50.4" x14ac:dyDescent="0.3">
      <c r="B243" s="3">
        <v>3.3</v>
      </c>
      <c r="C243" s="18" t="s">
        <v>445</v>
      </c>
      <c r="D243" s="3" t="s">
        <v>4</v>
      </c>
      <c r="E243" s="11">
        <v>3</v>
      </c>
      <c r="F243" s="11"/>
      <c r="G243" s="11">
        <f t="shared" si="15"/>
        <v>0</v>
      </c>
    </row>
    <row r="244" spans="2:7" ht="33.6" x14ac:dyDescent="0.3">
      <c r="B244" s="3">
        <v>3.4</v>
      </c>
      <c r="C244" s="18" t="s">
        <v>446</v>
      </c>
      <c r="D244" s="3" t="s">
        <v>4</v>
      </c>
      <c r="E244" s="11">
        <v>3</v>
      </c>
      <c r="F244" s="11"/>
      <c r="G244" s="11">
        <f t="shared" si="15"/>
        <v>0</v>
      </c>
    </row>
    <row r="246" spans="2:7" ht="16.8" x14ac:dyDescent="0.3">
      <c r="B246" s="6"/>
      <c r="C246" s="6"/>
      <c r="D246" s="47" t="s">
        <v>10</v>
      </c>
      <c r="E246" s="47"/>
      <c r="F246" s="47"/>
      <c r="G246" s="7">
        <f>+SUM(G241:G244)</f>
        <v>0</v>
      </c>
    </row>
    <row r="248" spans="2:7" ht="18.600000000000001" x14ac:dyDescent="0.55000000000000004">
      <c r="B248" s="48" t="s">
        <v>447</v>
      </c>
      <c r="C248" s="48"/>
      <c r="D248" s="48"/>
      <c r="E248" s="48"/>
      <c r="F248" s="48"/>
      <c r="G248" s="48"/>
    </row>
    <row r="250" spans="2:7" ht="151.19999999999999" x14ac:dyDescent="0.3">
      <c r="B250" s="3">
        <v>4.0999999999999996</v>
      </c>
      <c r="C250" s="18" t="s">
        <v>448</v>
      </c>
      <c r="D250" s="3"/>
      <c r="E250" s="11"/>
      <c r="F250" s="11"/>
      <c r="G250" s="11"/>
    </row>
    <row r="251" spans="2:7" ht="16.8" x14ac:dyDescent="0.3">
      <c r="B251" s="3"/>
      <c r="C251" s="18" t="s">
        <v>449</v>
      </c>
      <c r="D251" s="3" t="s">
        <v>8</v>
      </c>
      <c r="E251" s="11">
        <v>263</v>
      </c>
      <c r="F251" s="11"/>
      <c r="G251" s="11">
        <f t="shared" ref="G251:G276" si="16">+F251*E251</f>
        <v>0</v>
      </c>
    </row>
    <row r="252" spans="2:7" ht="16.8" x14ac:dyDescent="0.3">
      <c r="B252" s="3"/>
      <c r="C252" s="18" t="s">
        <v>450</v>
      </c>
      <c r="D252" s="3" t="s">
        <v>8</v>
      </c>
      <c r="E252" s="11">
        <v>15</v>
      </c>
      <c r="F252" s="11"/>
      <c r="G252" s="11">
        <f t="shared" si="16"/>
        <v>0</v>
      </c>
    </row>
    <row r="253" spans="2:7" ht="16.8" x14ac:dyDescent="0.3">
      <c r="B253" s="3"/>
      <c r="C253" s="18" t="s">
        <v>451</v>
      </c>
      <c r="D253" s="3" t="s">
        <v>8</v>
      </c>
      <c r="E253" s="11">
        <v>40</v>
      </c>
      <c r="F253" s="11"/>
      <c r="G253" s="11">
        <f t="shared" si="16"/>
        <v>0</v>
      </c>
    </row>
    <row r="254" spans="2:7" ht="33.6" x14ac:dyDescent="0.3">
      <c r="B254" s="3">
        <v>4.2</v>
      </c>
      <c r="C254" s="18" t="s">
        <v>452</v>
      </c>
      <c r="D254" s="3" t="s">
        <v>4</v>
      </c>
      <c r="E254" s="11">
        <v>3</v>
      </c>
      <c r="F254" s="11"/>
      <c r="G254" s="11">
        <f t="shared" si="16"/>
        <v>0</v>
      </c>
    </row>
    <row r="255" spans="2:7" ht="33.6" x14ac:dyDescent="0.3">
      <c r="B255" s="3">
        <v>4.3</v>
      </c>
      <c r="C255" s="18" t="s">
        <v>453</v>
      </c>
      <c r="D255" s="3" t="s">
        <v>4</v>
      </c>
      <c r="E255" s="11">
        <v>3</v>
      </c>
      <c r="F255" s="11"/>
      <c r="G255" s="11">
        <f t="shared" si="16"/>
        <v>0</v>
      </c>
    </row>
    <row r="256" spans="2:7" ht="50.4" x14ac:dyDescent="0.3">
      <c r="B256" s="3">
        <v>4.4000000000000004</v>
      </c>
      <c r="C256" s="18" t="s">
        <v>454</v>
      </c>
      <c r="D256" s="3" t="s">
        <v>4</v>
      </c>
      <c r="E256" s="11">
        <v>3</v>
      </c>
      <c r="F256" s="11"/>
      <c r="G256" s="11">
        <f t="shared" si="16"/>
        <v>0</v>
      </c>
    </row>
    <row r="257" spans="2:7" ht="33.6" x14ac:dyDescent="0.3">
      <c r="B257" s="3">
        <v>4.5</v>
      </c>
      <c r="C257" s="18" t="s">
        <v>455</v>
      </c>
      <c r="D257" s="3"/>
      <c r="E257" s="11"/>
      <c r="F257" s="11"/>
      <c r="G257" s="11"/>
    </row>
    <row r="258" spans="2:7" ht="16.8" x14ac:dyDescent="0.3">
      <c r="B258" s="3"/>
      <c r="C258" s="18" t="s">
        <v>456</v>
      </c>
      <c r="D258" s="3" t="s">
        <v>4</v>
      </c>
      <c r="E258" s="11">
        <v>4</v>
      </c>
      <c r="F258" s="11"/>
      <c r="G258" s="11">
        <f t="shared" si="16"/>
        <v>0</v>
      </c>
    </row>
    <row r="259" spans="2:7" ht="16.8" x14ac:dyDescent="0.3">
      <c r="B259" s="3"/>
      <c r="C259" s="18" t="s">
        <v>457</v>
      </c>
      <c r="D259" s="3" t="s">
        <v>4</v>
      </c>
      <c r="E259" s="11">
        <v>2</v>
      </c>
      <c r="F259" s="11"/>
      <c r="G259" s="11">
        <f t="shared" si="16"/>
        <v>0</v>
      </c>
    </row>
    <row r="260" spans="2:7" ht="16.8" x14ac:dyDescent="0.3">
      <c r="B260" s="3"/>
      <c r="C260" s="18" t="s">
        <v>458</v>
      </c>
      <c r="D260" s="3" t="s">
        <v>4</v>
      </c>
      <c r="E260" s="11">
        <v>2</v>
      </c>
      <c r="F260" s="11"/>
      <c r="G260" s="11">
        <f t="shared" si="16"/>
        <v>0</v>
      </c>
    </row>
    <row r="261" spans="2:7" ht="16.8" x14ac:dyDescent="0.3">
      <c r="B261" s="3"/>
      <c r="C261" s="18" t="s">
        <v>459</v>
      </c>
      <c r="D261" s="3" t="s">
        <v>4</v>
      </c>
      <c r="E261" s="11">
        <v>1</v>
      </c>
      <c r="F261" s="11"/>
      <c r="G261" s="11">
        <f t="shared" si="16"/>
        <v>0</v>
      </c>
    </row>
    <row r="262" spans="2:7" ht="16.8" x14ac:dyDescent="0.3">
      <c r="B262" s="3"/>
      <c r="C262" s="18" t="s">
        <v>460</v>
      </c>
      <c r="D262" s="3" t="s">
        <v>4</v>
      </c>
      <c r="E262" s="11">
        <v>1</v>
      </c>
      <c r="F262" s="11"/>
      <c r="G262" s="11">
        <f t="shared" si="16"/>
        <v>0</v>
      </c>
    </row>
    <row r="263" spans="2:7" ht="16.8" x14ac:dyDescent="0.3">
      <c r="B263" s="3"/>
      <c r="C263" s="18" t="s">
        <v>461</v>
      </c>
      <c r="D263" s="3" t="s">
        <v>4</v>
      </c>
      <c r="E263" s="11">
        <v>4</v>
      </c>
      <c r="F263" s="11"/>
      <c r="G263" s="11">
        <f t="shared" si="16"/>
        <v>0</v>
      </c>
    </row>
    <row r="264" spans="2:7" ht="16.8" x14ac:dyDescent="0.3">
      <c r="B264" s="3"/>
      <c r="C264" s="18" t="s">
        <v>462</v>
      </c>
      <c r="D264" s="3" t="s">
        <v>4</v>
      </c>
      <c r="E264" s="11">
        <v>3</v>
      </c>
      <c r="F264" s="11"/>
      <c r="G264" s="11">
        <f t="shared" si="16"/>
        <v>0</v>
      </c>
    </row>
    <row r="265" spans="2:7" ht="16.8" x14ac:dyDescent="0.3">
      <c r="B265" s="3"/>
      <c r="C265" s="18" t="s">
        <v>463</v>
      </c>
      <c r="D265" s="3" t="s">
        <v>4</v>
      </c>
      <c r="E265" s="11">
        <v>4</v>
      </c>
      <c r="F265" s="11"/>
      <c r="G265" s="11">
        <f t="shared" si="16"/>
        <v>0</v>
      </c>
    </row>
    <row r="266" spans="2:7" ht="16.8" x14ac:dyDescent="0.3">
      <c r="B266" s="3"/>
      <c r="C266" s="18" t="s">
        <v>464</v>
      </c>
      <c r="D266" s="3" t="s">
        <v>4</v>
      </c>
      <c r="E266" s="11">
        <v>3</v>
      </c>
      <c r="F266" s="11"/>
      <c r="G266" s="11">
        <f t="shared" si="16"/>
        <v>0</v>
      </c>
    </row>
    <row r="267" spans="2:7" ht="16.8" x14ac:dyDescent="0.3">
      <c r="B267" s="3"/>
      <c r="C267" s="18" t="s">
        <v>404</v>
      </c>
      <c r="D267" s="3" t="s">
        <v>4</v>
      </c>
      <c r="E267" s="11">
        <v>2</v>
      </c>
      <c r="F267" s="11"/>
      <c r="G267" s="11">
        <f t="shared" si="16"/>
        <v>0</v>
      </c>
    </row>
    <row r="268" spans="2:7" ht="33.6" x14ac:dyDescent="0.3">
      <c r="B268" s="3">
        <v>4.5999999999999996</v>
      </c>
      <c r="C268" s="18" t="s">
        <v>465</v>
      </c>
      <c r="D268" s="3" t="s">
        <v>4</v>
      </c>
      <c r="E268" s="11">
        <v>1</v>
      </c>
      <c r="F268" s="11"/>
      <c r="G268" s="11">
        <f t="shared" si="16"/>
        <v>0</v>
      </c>
    </row>
    <row r="269" spans="2:7" ht="50.4" x14ac:dyDescent="0.3">
      <c r="B269" s="3">
        <v>4.7</v>
      </c>
      <c r="C269" s="18" t="s">
        <v>466</v>
      </c>
      <c r="D269" s="3" t="s">
        <v>4</v>
      </c>
      <c r="E269" s="11">
        <v>6</v>
      </c>
      <c r="F269" s="11"/>
      <c r="G269" s="11">
        <f t="shared" si="16"/>
        <v>0</v>
      </c>
    </row>
    <row r="270" spans="2:7" ht="67.2" x14ac:dyDescent="0.3">
      <c r="B270" s="3">
        <v>4.8</v>
      </c>
      <c r="C270" s="18" t="s">
        <v>467</v>
      </c>
      <c r="D270" s="3" t="s">
        <v>8</v>
      </c>
      <c r="E270" s="11">
        <v>321</v>
      </c>
      <c r="F270" s="11"/>
      <c r="G270" s="11">
        <f t="shared" si="16"/>
        <v>0</v>
      </c>
    </row>
    <row r="271" spans="2:7" ht="67.2" x14ac:dyDescent="0.3">
      <c r="B271" s="3">
        <v>4.9000000000000004</v>
      </c>
      <c r="C271" s="18" t="s">
        <v>468</v>
      </c>
      <c r="D271" s="3" t="s">
        <v>8</v>
      </c>
      <c r="E271" s="11">
        <v>321</v>
      </c>
      <c r="F271" s="11"/>
      <c r="G271" s="11">
        <f t="shared" si="16"/>
        <v>0</v>
      </c>
    </row>
    <row r="272" spans="2:7" ht="33.6" x14ac:dyDescent="0.3">
      <c r="B272" s="10" t="s">
        <v>21</v>
      </c>
      <c r="C272" s="18" t="s">
        <v>399</v>
      </c>
      <c r="D272" s="3" t="s">
        <v>4</v>
      </c>
      <c r="E272" s="11">
        <v>3</v>
      </c>
      <c r="F272" s="11"/>
      <c r="G272" s="11">
        <f t="shared" si="16"/>
        <v>0</v>
      </c>
    </row>
    <row r="273" spans="2:7" ht="151.19999999999999" x14ac:dyDescent="0.3">
      <c r="B273" s="10">
        <v>4.1100000000000003</v>
      </c>
      <c r="C273" s="18" t="s">
        <v>469</v>
      </c>
      <c r="D273" s="3" t="s">
        <v>4</v>
      </c>
      <c r="E273" s="11">
        <v>1</v>
      </c>
      <c r="F273" s="11"/>
      <c r="G273" s="11">
        <f t="shared" si="16"/>
        <v>0</v>
      </c>
    </row>
    <row r="274" spans="2:7" ht="50.4" x14ac:dyDescent="0.3">
      <c r="B274" s="3">
        <v>4.12</v>
      </c>
      <c r="C274" s="18" t="s">
        <v>470</v>
      </c>
      <c r="D274" s="3" t="s">
        <v>4</v>
      </c>
      <c r="E274" s="11">
        <v>1</v>
      </c>
      <c r="F274" s="11"/>
      <c r="G274" s="11">
        <f t="shared" si="16"/>
        <v>0</v>
      </c>
    </row>
    <row r="275" spans="2:7" ht="50.4" x14ac:dyDescent="0.3">
      <c r="B275" s="3">
        <v>4.13</v>
      </c>
      <c r="C275" s="18" t="s">
        <v>471</v>
      </c>
      <c r="D275" s="3" t="s">
        <v>16</v>
      </c>
      <c r="E275" s="11"/>
      <c r="F275" s="11"/>
      <c r="G275" s="11"/>
    </row>
    <row r="276" spans="2:7" ht="50.4" x14ac:dyDescent="0.3">
      <c r="B276" s="3">
        <v>4.1399999999999997</v>
      </c>
      <c r="C276" s="18" t="s">
        <v>472</v>
      </c>
      <c r="D276" s="3" t="s">
        <v>8</v>
      </c>
      <c r="E276" s="11">
        <v>321</v>
      </c>
      <c r="F276" s="11"/>
      <c r="G276" s="11">
        <f t="shared" si="16"/>
        <v>0</v>
      </c>
    </row>
    <row r="278" spans="2:7" ht="16.8" x14ac:dyDescent="0.3">
      <c r="B278" s="6"/>
      <c r="C278" s="6"/>
      <c r="D278" s="47" t="s">
        <v>11</v>
      </c>
      <c r="E278" s="47"/>
      <c r="F278" s="47"/>
      <c r="G278" s="7">
        <f>+SUM(G250:G276)</f>
        <v>0</v>
      </c>
    </row>
    <row r="280" spans="2:7" x14ac:dyDescent="0.3">
      <c r="B280" s="53" t="s">
        <v>473</v>
      </c>
      <c r="C280" s="53"/>
      <c r="D280" s="53"/>
      <c r="E280" s="53"/>
      <c r="F280" s="53"/>
      <c r="G280" s="53"/>
    </row>
    <row r="281" spans="2:7" ht="17.399999999999999" thickBot="1" x14ac:dyDescent="0.35">
      <c r="D281" s="20"/>
      <c r="E281" s="20"/>
      <c r="F281" s="20"/>
      <c r="G281" s="21"/>
    </row>
    <row r="282" spans="2:7" ht="15" thickBot="1" x14ac:dyDescent="0.35">
      <c r="B282" s="12" t="str">
        <f>+B215</f>
        <v>1. PRIPREMNI RADOVI</v>
      </c>
      <c r="C282" s="12"/>
      <c r="D282" s="13"/>
      <c r="E282" s="13"/>
      <c r="F282" s="13"/>
      <c r="G282" s="14">
        <f>+G221</f>
        <v>0</v>
      </c>
    </row>
    <row r="283" spans="2:7" ht="15" thickBot="1" x14ac:dyDescent="0.35">
      <c r="B283" s="12" t="str">
        <f>+B223</f>
        <v>2. ZEMLJANI RADOVI</v>
      </c>
      <c r="C283" s="12"/>
      <c r="D283" s="13"/>
      <c r="E283" s="13"/>
      <c r="F283" s="13"/>
      <c r="G283" s="14">
        <f>+G237</f>
        <v>0</v>
      </c>
    </row>
    <row r="284" spans="2:7" ht="15" thickBot="1" x14ac:dyDescent="0.35">
      <c r="B284" s="12" t="str">
        <f>+B239</f>
        <v>3. BETONSKI RADOVI</v>
      </c>
      <c r="C284" s="12"/>
      <c r="D284" s="13"/>
      <c r="E284" s="13"/>
      <c r="F284" s="13"/>
      <c r="G284" s="14">
        <f>+G246</f>
        <v>0</v>
      </c>
    </row>
    <row r="285" spans="2:7" ht="15" thickBot="1" x14ac:dyDescent="0.35">
      <c r="B285" s="12" t="str">
        <f>+B248</f>
        <v>4. INSTALATERSKI RADOVI</v>
      </c>
      <c r="C285" s="12"/>
      <c r="D285" s="13"/>
      <c r="E285" s="13"/>
      <c r="F285" s="13"/>
      <c r="G285" s="14">
        <f>+G278</f>
        <v>0</v>
      </c>
    </row>
    <row r="286" spans="2:7" ht="15" thickBot="1" x14ac:dyDescent="0.35">
      <c r="B286" s="50" t="s">
        <v>25</v>
      </c>
      <c r="C286" s="51"/>
      <c r="D286" s="51"/>
      <c r="E286" s="51"/>
      <c r="F286" s="52"/>
      <c r="G286" s="28">
        <f>+SUM(G282:G285)</f>
        <v>0</v>
      </c>
    </row>
  </sheetData>
  <mergeCells count="46">
    <mergeCell ref="B248:G248"/>
    <mergeCell ref="D278:F278"/>
    <mergeCell ref="B280:G280"/>
    <mergeCell ref="B286:F286"/>
    <mergeCell ref="D195:F195"/>
    <mergeCell ref="B197:G197"/>
    <mergeCell ref="D200:F200"/>
    <mergeCell ref="B202:G202"/>
    <mergeCell ref="B211:F211"/>
    <mergeCell ref="B223:G223"/>
    <mergeCell ref="D237:F237"/>
    <mergeCell ref="B239:G239"/>
    <mergeCell ref="D246:F246"/>
    <mergeCell ref="B215:G215"/>
    <mergeCell ref="D221:F221"/>
    <mergeCell ref="B126:G126"/>
    <mergeCell ref="D130:F130"/>
    <mergeCell ref="B132:G132"/>
    <mergeCell ref="D137:F137"/>
    <mergeCell ref="B139:G139"/>
    <mergeCell ref="D98:F98"/>
    <mergeCell ref="B100:G100"/>
    <mergeCell ref="B109:F109"/>
    <mergeCell ref="B113:G113"/>
    <mergeCell ref="D124:F124"/>
    <mergeCell ref="B2:F2"/>
    <mergeCell ref="B7:F7"/>
    <mergeCell ref="B11:G11"/>
    <mergeCell ref="D22:F22"/>
    <mergeCell ref="B24:G24"/>
    <mergeCell ref="B187:G187"/>
    <mergeCell ref="B188:G188"/>
    <mergeCell ref="D28:F28"/>
    <mergeCell ref="B30:G30"/>
    <mergeCell ref="B85:G85"/>
    <mergeCell ref="B86:G86"/>
    <mergeCell ref="B95:G95"/>
    <mergeCell ref="D35:F35"/>
    <mergeCell ref="B37:G37"/>
    <mergeCell ref="D68:F68"/>
    <mergeCell ref="B70:G70"/>
    <mergeCell ref="D83:F83"/>
    <mergeCell ref="D93:F93"/>
    <mergeCell ref="D170:F170"/>
    <mergeCell ref="B172:G172"/>
    <mergeCell ref="D185:F18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41D-173E-469F-B204-AEFAE09EFA6F}">
  <dimension ref="B2:I170"/>
  <sheetViews>
    <sheetView showGridLines="0" topLeftCell="A143" zoomScale="80" zoomScaleNormal="80" workbookViewId="0">
      <selection activeCell="B3" sqref="B3"/>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4" t="s">
        <v>229</v>
      </c>
      <c r="C2" s="54"/>
      <c r="D2" s="54"/>
      <c r="E2" s="54"/>
      <c r="F2" s="54"/>
      <c r="G2" s="8"/>
    </row>
    <row r="3" spans="2:9" ht="15" thickBot="1" x14ac:dyDescent="0.35"/>
    <row r="4" spans="2:9" ht="15" thickBot="1" x14ac:dyDescent="0.35">
      <c r="B4" s="12" t="str">
        <f>+B13</f>
        <v>1.RAZVODNE TABLE</v>
      </c>
      <c r="C4" s="32"/>
      <c r="D4" s="30"/>
      <c r="E4" s="30"/>
      <c r="F4" s="31"/>
      <c r="G4" s="14">
        <f>+G34</f>
        <v>0</v>
      </c>
      <c r="I4" s="33"/>
    </row>
    <row r="5" spans="2:9" ht="15" thickBot="1" x14ac:dyDescent="0.35">
      <c r="B5" s="12" t="str">
        <f>+B36</f>
        <v>2.INSTALACIJE ZA NAPAJANJE HIDROSTANICE</v>
      </c>
      <c r="C5" s="32"/>
      <c r="D5" s="30"/>
      <c r="E5" s="30"/>
      <c r="F5" s="31"/>
      <c r="G5" s="14">
        <f>+G43</f>
        <v>0</v>
      </c>
      <c r="I5" s="33"/>
    </row>
    <row r="6" spans="2:9" ht="15" thickBot="1" x14ac:dyDescent="0.35">
      <c r="B6" s="12" t="str">
        <f>+B45</f>
        <v>3. INSTALACIJE KABLOVA OSVETLJENJA I POTROŠAČA</v>
      </c>
      <c r="C6" s="32"/>
      <c r="D6" s="30"/>
      <c r="E6" s="30"/>
      <c r="F6" s="31"/>
      <c r="G6" s="14">
        <f>+G56</f>
        <v>0</v>
      </c>
      <c r="I6" s="33"/>
    </row>
    <row r="7" spans="2:9" ht="15" thickBot="1" x14ac:dyDescent="0.35">
      <c r="B7" s="12" t="str">
        <f>+B58</f>
        <v>4. RASVETA</v>
      </c>
      <c r="C7" s="32"/>
      <c r="D7" s="30"/>
      <c r="E7" s="30"/>
      <c r="F7" s="31"/>
      <c r="G7" s="14">
        <f>+G67</f>
        <v>0</v>
      </c>
      <c r="I7" s="33"/>
    </row>
    <row r="8" spans="2:9" ht="15" thickBot="1" x14ac:dyDescent="0.35">
      <c r="B8" s="12" t="str">
        <f>+B69</f>
        <v>5. UTIČNICE I PREKIDAČI</v>
      </c>
      <c r="C8" s="32"/>
      <c r="D8" s="30"/>
      <c r="E8" s="30"/>
      <c r="F8" s="31"/>
      <c r="G8" s="14">
        <f>+G144</f>
        <v>0</v>
      </c>
      <c r="I8" s="33"/>
    </row>
    <row r="9" spans="2:9" ht="15" thickBot="1" x14ac:dyDescent="0.35">
      <c r="B9" s="12" t="str">
        <f>+B146</f>
        <v>6.IZJEDNAČENJE POTENCIJALA</v>
      </c>
      <c r="C9" s="32"/>
      <c r="D9" s="30"/>
      <c r="E9" s="30"/>
      <c r="F9" s="31"/>
      <c r="G9" s="14">
        <f>+G153</f>
        <v>0</v>
      </c>
      <c r="I9" s="33"/>
    </row>
    <row r="10" spans="2:9" ht="15" thickBot="1" x14ac:dyDescent="0.35">
      <c r="B10" s="12" t="str">
        <f>+B155</f>
        <v>7.OSTALI RADOVI</v>
      </c>
      <c r="C10" s="32"/>
      <c r="D10" s="30"/>
      <c r="E10" s="30"/>
      <c r="F10" s="31"/>
      <c r="G10" s="14">
        <f>+G169</f>
        <v>0</v>
      </c>
      <c r="I10" s="33"/>
    </row>
    <row r="11" spans="2:9" ht="15" thickBot="1" x14ac:dyDescent="0.35">
      <c r="B11" s="50" t="s">
        <v>28</v>
      </c>
      <c r="C11" s="51"/>
      <c r="D11" s="51"/>
      <c r="E11" s="51"/>
      <c r="F11" s="52"/>
      <c r="G11" s="14">
        <f>+SUM(G4:G10)</f>
        <v>0</v>
      </c>
      <c r="I11" s="33"/>
    </row>
    <row r="12" spans="2:9" x14ac:dyDescent="0.3">
      <c r="I12" s="33"/>
    </row>
    <row r="13" spans="2:9" ht="18.600000000000001" x14ac:dyDescent="0.55000000000000004">
      <c r="B13" s="48" t="s">
        <v>474</v>
      </c>
      <c r="C13" s="48"/>
      <c r="D13" s="48"/>
      <c r="E13" s="48"/>
      <c r="F13" s="48"/>
      <c r="G13" s="48"/>
      <c r="I13" s="33"/>
    </row>
    <row r="14" spans="2:9" ht="16.8" x14ac:dyDescent="0.3">
      <c r="D14" s="5" t="s">
        <v>0</v>
      </c>
      <c r="E14" s="5" t="s">
        <v>1</v>
      </c>
      <c r="F14" s="5" t="s">
        <v>2</v>
      </c>
      <c r="G14" s="5" t="s">
        <v>3</v>
      </c>
      <c r="I14" s="33"/>
    </row>
    <row r="15" spans="2:9" ht="99" customHeight="1" x14ac:dyDescent="0.3">
      <c r="B15" s="57">
        <v>1.1000000000000001</v>
      </c>
      <c r="C15" s="18" t="s">
        <v>35</v>
      </c>
      <c r="D15" s="3"/>
      <c r="E15" s="11"/>
      <c r="F15" s="11"/>
      <c r="G15" s="11"/>
      <c r="I15" s="33"/>
    </row>
    <row r="16" spans="2:9" ht="16.2" customHeight="1" x14ac:dyDescent="0.3">
      <c r="B16" s="58"/>
      <c r="C16" s="29" t="s">
        <v>29</v>
      </c>
      <c r="D16" s="3"/>
      <c r="E16" s="34"/>
      <c r="F16" s="11"/>
      <c r="G16" s="11">
        <f t="shared" ref="G16:G24" si="0">+F16*E16</f>
        <v>0</v>
      </c>
      <c r="I16" s="33"/>
    </row>
    <row r="17" spans="2:9" ht="16.8" x14ac:dyDescent="0.3">
      <c r="B17" s="58"/>
      <c r="C17" s="18" t="s">
        <v>30</v>
      </c>
      <c r="D17" s="3" t="s">
        <v>4</v>
      </c>
      <c r="E17" s="34">
        <v>1</v>
      </c>
      <c r="F17" s="11"/>
      <c r="G17" s="11">
        <f t="shared" si="0"/>
        <v>0</v>
      </c>
      <c r="I17" s="33"/>
    </row>
    <row r="18" spans="2:9" ht="16.8" x14ac:dyDescent="0.3">
      <c r="B18" s="58"/>
      <c r="C18" s="18" t="s">
        <v>31</v>
      </c>
      <c r="D18" s="3" t="s">
        <v>4</v>
      </c>
      <c r="E18" s="34">
        <v>1</v>
      </c>
      <c r="F18" s="11"/>
      <c r="G18" s="11"/>
      <c r="I18" s="33"/>
    </row>
    <row r="19" spans="2:9" ht="16.8" x14ac:dyDescent="0.3">
      <c r="B19" s="58"/>
      <c r="C19" s="29" t="s">
        <v>32</v>
      </c>
      <c r="D19" s="3"/>
      <c r="E19" s="11"/>
      <c r="F19" s="11"/>
      <c r="G19" s="11">
        <f t="shared" si="0"/>
        <v>0</v>
      </c>
      <c r="I19" s="33"/>
    </row>
    <row r="20" spans="2:9" ht="16.8" x14ac:dyDescent="0.3">
      <c r="B20" s="58"/>
      <c r="C20" s="18" t="s">
        <v>36</v>
      </c>
      <c r="D20" s="3" t="s">
        <v>4</v>
      </c>
      <c r="E20" s="34">
        <v>1</v>
      </c>
      <c r="F20" s="11"/>
      <c r="G20" s="11"/>
      <c r="I20" s="33"/>
    </row>
    <row r="21" spans="2:9" ht="16.8" x14ac:dyDescent="0.3">
      <c r="B21" s="58"/>
      <c r="C21" s="18" t="s">
        <v>37</v>
      </c>
      <c r="D21" s="3" t="s">
        <v>4</v>
      </c>
      <c r="E21" s="34">
        <v>17</v>
      </c>
      <c r="F21" s="11"/>
      <c r="G21" s="11"/>
      <c r="I21" s="33"/>
    </row>
    <row r="22" spans="2:9" ht="16.8" x14ac:dyDescent="0.3">
      <c r="B22" s="58"/>
      <c r="C22" s="18" t="s">
        <v>38</v>
      </c>
      <c r="D22" s="3" t="s">
        <v>4</v>
      </c>
      <c r="E22" s="34">
        <v>6</v>
      </c>
      <c r="F22" s="11"/>
      <c r="G22" s="11"/>
      <c r="I22" s="33"/>
    </row>
    <row r="23" spans="2:9" ht="16.8" x14ac:dyDescent="0.3">
      <c r="B23" s="58"/>
      <c r="C23" s="29" t="s">
        <v>33</v>
      </c>
      <c r="D23" s="3" t="s">
        <v>34</v>
      </c>
      <c r="E23" s="34">
        <v>1</v>
      </c>
      <c r="F23" s="11"/>
      <c r="G23" s="11"/>
      <c r="I23" s="33"/>
    </row>
    <row r="24" spans="2:9" ht="16.8" x14ac:dyDescent="0.3">
      <c r="B24" s="59"/>
      <c r="C24" s="35" t="s">
        <v>40</v>
      </c>
      <c r="D24" s="3" t="s">
        <v>34</v>
      </c>
      <c r="E24" s="34">
        <v>2</v>
      </c>
      <c r="F24" s="11"/>
      <c r="G24" s="11">
        <f t="shared" si="0"/>
        <v>0</v>
      </c>
      <c r="I24" s="33"/>
    </row>
    <row r="25" spans="2:9" ht="84" x14ac:dyDescent="0.3">
      <c r="B25" s="57">
        <v>1.2</v>
      </c>
      <c r="C25" s="18" t="s">
        <v>41</v>
      </c>
      <c r="D25" s="3" t="s">
        <v>4</v>
      </c>
      <c r="E25" s="11"/>
      <c r="F25" s="11"/>
      <c r="G25" s="11"/>
      <c r="I25" s="33"/>
    </row>
    <row r="26" spans="2:9" ht="16.8" x14ac:dyDescent="0.3">
      <c r="B26" s="58"/>
      <c r="C26" s="29" t="s">
        <v>29</v>
      </c>
      <c r="D26" s="3" t="s">
        <v>4</v>
      </c>
      <c r="E26" s="34">
        <v>1</v>
      </c>
      <c r="F26" s="11"/>
      <c r="G26" s="11"/>
      <c r="I26" s="33"/>
    </row>
    <row r="27" spans="2:9" ht="16.8" x14ac:dyDescent="0.3">
      <c r="B27" s="58"/>
      <c r="C27" s="29" t="s">
        <v>32</v>
      </c>
      <c r="D27" s="3"/>
      <c r="E27" s="11"/>
      <c r="F27" s="11"/>
      <c r="G27" s="11"/>
      <c r="I27" s="33"/>
    </row>
    <row r="28" spans="2:9" ht="16.8" x14ac:dyDescent="0.3">
      <c r="B28" s="58"/>
      <c r="C28" s="18" t="s">
        <v>37</v>
      </c>
      <c r="D28" s="3" t="s">
        <v>4</v>
      </c>
      <c r="E28" s="34">
        <v>14</v>
      </c>
      <c r="F28" s="11"/>
      <c r="G28" s="11"/>
      <c r="I28" s="33"/>
    </row>
    <row r="29" spans="2:9" ht="16.8" x14ac:dyDescent="0.3">
      <c r="B29" s="58"/>
      <c r="C29" s="18" t="s">
        <v>38</v>
      </c>
      <c r="D29" s="3" t="s">
        <v>4</v>
      </c>
      <c r="E29" s="34">
        <v>5</v>
      </c>
      <c r="F29" s="11"/>
      <c r="G29" s="11"/>
      <c r="I29" s="33"/>
    </row>
    <row r="30" spans="2:9" ht="16.8" x14ac:dyDescent="0.3">
      <c r="B30" s="58"/>
      <c r="C30" s="29" t="s">
        <v>33</v>
      </c>
      <c r="D30" s="3" t="s">
        <v>34</v>
      </c>
      <c r="E30" s="34">
        <v>1</v>
      </c>
      <c r="F30" s="11"/>
      <c r="G30" s="11"/>
      <c r="I30" s="33"/>
    </row>
    <row r="31" spans="2:9" ht="16.8" x14ac:dyDescent="0.3">
      <c r="B31" s="59"/>
      <c r="C31" s="35" t="s">
        <v>40</v>
      </c>
      <c r="D31" s="3" t="s">
        <v>34</v>
      </c>
      <c r="E31" s="34">
        <v>2</v>
      </c>
      <c r="F31" s="11"/>
      <c r="G31" s="11">
        <f t="shared" ref="G31:G32" si="1">+F31*E31</f>
        <v>0</v>
      </c>
      <c r="I31" s="33"/>
    </row>
    <row r="32" spans="2:9" ht="33.6" x14ac:dyDescent="0.3">
      <c r="B32" s="3">
        <v>1.3</v>
      </c>
      <c r="C32" s="36" t="s">
        <v>42</v>
      </c>
      <c r="D32" s="3" t="s">
        <v>34</v>
      </c>
      <c r="E32" s="34">
        <v>4</v>
      </c>
      <c r="F32" s="11"/>
      <c r="G32" s="11">
        <f t="shared" si="1"/>
        <v>0</v>
      </c>
      <c r="I32" s="33"/>
    </row>
    <row r="33" spans="2:9" x14ac:dyDescent="0.3">
      <c r="C33" s="19"/>
      <c r="I33" s="33"/>
    </row>
    <row r="34" spans="2:9" ht="16.8" x14ac:dyDescent="0.3">
      <c r="B34" s="6"/>
      <c r="C34" s="6"/>
      <c r="D34" s="47" t="s">
        <v>5</v>
      </c>
      <c r="E34" s="47"/>
      <c r="F34" s="47"/>
      <c r="G34" s="7">
        <f>+SUM(G15:G32)</f>
        <v>0</v>
      </c>
      <c r="I34" s="33"/>
    </row>
    <row r="35" spans="2:9" ht="16.8" x14ac:dyDescent="0.3">
      <c r="D35" s="20"/>
      <c r="E35" s="20"/>
      <c r="F35" s="20"/>
      <c r="G35" s="21"/>
      <c r="I35" s="33"/>
    </row>
    <row r="36" spans="2:9" ht="18.600000000000001" x14ac:dyDescent="0.55000000000000004">
      <c r="B36" s="48" t="s">
        <v>475</v>
      </c>
      <c r="C36" s="48"/>
      <c r="D36" s="48"/>
      <c r="E36" s="48"/>
      <c r="F36" s="48"/>
      <c r="G36" s="48"/>
      <c r="I36" s="33"/>
    </row>
    <row r="37" spans="2:9" ht="79.8" customHeight="1" x14ac:dyDescent="0.3">
      <c r="B37" s="3">
        <v>2.1</v>
      </c>
      <c r="C37" s="2" t="s">
        <v>43</v>
      </c>
      <c r="D37" s="3" t="s">
        <v>8</v>
      </c>
      <c r="E37" s="11">
        <v>30</v>
      </c>
      <c r="F37" s="11"/>
      <c r="G37" s="11">
        <f>+F37*E37</f>
        <v>0</v>
      </c>
      <c r="I37" s="33"/>
    </row>
    <row r="38" spans="2:9" ht="50.4" x14ac:dyDescent="0.3">
      <c r="B38" s="3">
        <v>2.2000000000000002</v>
      </c>
      <c r="C38" s="2" t="s">
        <v>44</v>
      </c>
      <c r="D38" s="3" t="s">
        <v>8</v>
      </c>
      <c r="E38" s="11">
        <v>20</v>
      </c>
      <c r="F38" s="11"/>
      <c r="G38" s="11">
        <f t="shared" ref="G38" si="2">+F38*E38</f>
        <v>0</v>
      </c>
      <c r="I38" s="33"/>
    </row>
    <row r="39" spans="2:9" ht="33.6" x14ac:dyDescent="0.3">
      <c r="B39" s="3">
        <v>2.2999999999999998</v>
      </c>
      <c r="C39" s="2" t="s">
        <v>45</v>
      </c>
      <c r="D39" s="3" t="s">
        <v>8</v>
      </c>
      <c r="E39" s="11">
        <v>50</v>
      </c>
      <c r="F39" s="11"/>
      <c r="G39" s="11">
        <f t="shared" ref="G39" si="3">+F39*E39</f>
        <v>0</v>
      </c>
      <c r="I39" s="33"/>
    </row>
    <row r="40" spans="2:9" ht="67.2" x14ac:dyDescent="0.3">
      <c r="B40" s="3">
        <v>2.4</v>
      </c>
      <c r="C40" s="2" t="s">
        <v>46</v>
      </c>
      <c r="D40" s="3" t="s">
        <v>4</v>
      </c>
      <c r="E40" s="11">
        <v>1</v>
      </c>
      <c r="F40" s="11"/>
      <c r="G40" s="11">
        <f t="shared" ref="G40:G41" si="4">+F40*E40</f>
        <v>0</v>
      </c>
      <c r="I40" s="33"/>
    </row>
    <row r="41" spans="2:9" ht="67.2" x14ac:dyDescent="0.3">
      <c r="B41" s="3">
        <v>2.5</v>
      </c>
      <c r="C41" s="2" t="s">
        <v>47</v>
      </c>
      <c r="D41" s="3" t="s">
        <v>4</v>
      </c>
      <c r="E41" s="11">
        <v>1</v>
      </c>
      <c r="F41" s="11"/>
      <c r="G41" s="11">
        <f t="shared" si="4"/>
        <v>0</v>
      </c>
      <c r="I41" s="33"/>
    </row>
    <row r="42" spans="2:9" x14ac:dyDescent="0.3">
      <c r="I42" s="33"/>
    </row>
    <row r="43" spans="2:9" ht="16.8" x14ac:dyDescent="0.3">
      <c r="B43" s="6"/>
      <c r="C43" s="6"/>
      <c r="D43" s="47" t="s">
        <v>9</v>
      </c>
      <c r="E43" s="47"/>
      <c r="F43" s="47"/>
      <c r="G43" s="7">
        <f>+SUM(G37:G41)</f>
        <v>0</v>
      </c>
      <c r="I43" s="33"/>
    </row>
    <row r="44" spans="2:9" ht="16.8" x14ac:dyDescent="0.3">
      <c r="C44" s="1"/>
      <c r="I44" s="33"/>
    </row>
    <row r="45" spans="2:9" ht="18.600000000000001" x14ac:dyDescent="0.55000000000000004">
      <c r="B45" s="48" t="s">
        <v>476</v>
      </c>
      <c r="C45" s="48"/>
      <c r="D45" s="48"/>
      <c r="E45" s="48"/>
      <c r="F45" s="48"/>
      <c r="G45" s="48"/>
      <c r="I45" s="33"/>
    </row>
    <row r="46" spans="2:9" ht="67.2" x14ac:dyDescent="0.3">
      <c r="B46" s="3">
        <v>3.1</v>
      </c>
      <c r="C46" s="2" t="s">
        <v>48</v>
      </c>
      <c r="D46" s="3" t="s">
        <v>4</v>
      </c>
      <c r="E46" s="11">
        <v>80</v>
      </c>
      <c r="F46" s="11"/>
      <c r="G46" s="11">
        <f t="shared" ref="G46:G54" si="5">+F46*E46</f>
        <v>0</v>
      </c>
      <c r="I46" s="33"/>
    </row>
    <row r="47" spans="2:9" ht="50.4" x14ac:dyDescent="0.3">
      <c r="B47" s="3">
        <v>3.2</v>
      </c>
      <c r="C47" s="2" t="s">
        <v>49</v>
      </c>
      <c r="D47" s="3" t="s">
        <v>8</v>
      </c>
      <c r="E47" s="3">
        <v>20</v>
      </c>
      <c r="F47" s="11"/>
      <c r="G47" s="11">
        <f t="shared" ref="G47:G52" si="6">+F47*E47</f>
        <v>0</v>
      </c>
      <c r="I47" s="33"/>
    </row>
    <row r="48" spans="2:9" ht="50.4" x14ac:dyDescent="0.3">
      <c r="B48" s="3">
        <v>3.3</v>
      </c>
      <c r="C48" s="2" t="s">
        <v>50</v>
      </c>
      <c r="D48" s="3" t="s">
        <v>4</v>
      </c>
      <c r="E48" s="3">
        <v>129</v>
      </c>
      <c r="F48" s="11"/>
      <c r="G48" s="11">
        <f t="shared" si="6"/>
        <v>0</v>
      </c>
      <c r="I48" s="33"/>
    </row>
    <row r="49" spans="2:9" ht="50.4" x14ac:dyDescent="0.3">
      <c r="B49" s="3">
        <v>3.4</v>
      </c>
      <c r="C49" s="2" t="s">
        <v>51</v>
      </c>
      <c r="D49" s="3" t="s">
        <v>4</v>
      </c>
      <c r="E49" s="3">
        <v>256</v>
      </c>
      <c r="F49" s="11"/>
      <c r="G49" s="11">
        <f t="shared" si="6"/>
        <v>0</v>
      </c>
      <c r="I49" s="33"/>
    </row>
    <row r="50" spans="2:9" ht="50.4" x14ac:dyDescent="0.3">
      <c r="B50" s="3">
        <v>3.5</v>
      </c>
      <c r="C50" s="2" t="s">
        <v>52</v>
      </c>
      <c r="D50" s="3"/>
      <c r="E50" s="3"/>
      <c r="F50" s="11"/>
      <c r="G50" s="11"/>
      <c r="I50" s="33"/>
    </row>
    <row r="51" spans="2:9" ht="16.8" x14ac:dyDescent="0.3">
      <c r="B51" s="3" t="s">
        <v>53</v>
      </c>
      <c r="C51" s="2" t="s">
        <v>55</v>
      </c>
      <c r="D51" s="3" t="s">
        <v>8</v>
      </c>
      <c r="E51" s="3">
        <v>20</v>
      </c>
      <c r="F51" s="11"/>
      <c r="G51" s="11">
        <f t="shared" si="6"/>
        <v>0</v>
      </c>
      <c r="I51" s="33"/>
    </row>
    <row r="52" spans="2:9" ht="16.8" x14ac:dyDescent="0.3">
      <c r="B52" s="3" t="s">
        <v>54</v>
      </c>
      <c r="C52" s="2" t="s">
        <v>56</v>
      </c>
      <c r="D52" s="3" t="s">
        <v>8</v>
      </c>
      <c r="E52" s="3">
        <v>15</v>
      </c>
      <c r="F52" s="11"/>
      <c r="G52" s="11">
        <f t="shared" si="6"/>
        <v>0</v>
      </c>
      <c r="I52" s="33"/>
    </row>
    <row r="53" spans="2:9" ht="33.6" x14ac:dyDescent="0.3">
      <c r="B53" s="3">
        <v>3.6</v>
      </c>
      <c r="C53" s="2" t="s">
        <v>57</v>
      </c>
      <c r="D53" s="3" t="s">
        <v>8</v>
      </c>
      <c r="E53" s="3">
        <v>250</v>
      </c>
      <c r="F53" s="11"/>
      <c r="G53" s="11">
        <f t="shared" si="5"/>
        <v>0</v>
      </c>
      <c r="I53" s="33"/>
    </row>
    <row r="54" spans="2:9" ht="33.6" x14ac:dyDescent="0.3">
      <c r="B54" s="3">
        <v>3.7</v>
      </c>
      <c r="C54" s="2" t="s">
        <v>58</v>
      </c>
      <c r="D54" s="3" t="s">
        <v>8</v>
      </c>
      <c r="E54" s="3">
        <v>150</v>
      </c>
      <c r="F54" s="11"/>
      <c r="G54" s="11">
        <f t="shared" si="5"/>
        <v>0</v>
      </c>
      <c r="I54" s="33"/>
    </row>
    <row r="55" spans="2:9" x14ac:dyDescent="0.3">
      <c r="I55" s="33"/>
    </row>
    <row r="56" spans="2:9" ht="16.8" x14ac:dyDescent="0.3">
      <c r="B56" s="6"/>
      <c r="C56" s="6"/>
      <c r="D56" s="47" t="s">
        <v>10</v>
      </c>
      <c r="E56" s="47"/>
      <c r="F56" s="47"/>
      <c r="G56" s="7">
        <f>+SUM(G46:G54)</f>
        <v>0</v>
      </c>
      <c r="I56" s="33"/>
    </row>
    <row r="57" spans="2:9" x14ac:dyDescent="0.3">
      <c r="I57" s="33"/>
    </row>
    <row r="58" spans="2:9" ht="18.600000000000001" x14ac:dyDescent="0.55000000000000004">
      <c r="B58" s="48" t="s">
        <v>477</v>
      </c>
      <c r="C58" s="48"/>
      <c r="D58" s="48"/>
      <c r="E58" s="48"/>
      <c r="F58" s="48"/>
      <c r="G58" s="48"/>
      <c r="I58" s="33"/>
    </row>
    <row r="59" spans="2:9" ht="56.4" customHeight="1" x14ac:dyDescent="0.3">
      <c r="B59" s="3"/>
      <c r="C59" s="22" t="s">
        <v>59</v>
      </c>
      <c r="D59" s="3"/>
      <c r="E59" s="3"/>
      <c r="F59" s="11"/>
      <c r="G59" s="11"/>
      <c r="I59" s="33"/>
    </row>
    <row r="60" spans="2:9" ht="72" customHeight="1" x14ac:dyDescent="0.3">
      <c r="B60" s="3">
        <v>4.0999999999999996</v>
      </c>
      <c r="C60" s="2" t="s">
        <v>60</v>
      </c>
      <c r="D60" s="3" t="s">
        <v>4</v>
      </c>
      <c r="E60" s="3">
        <v>8</v>
      </c>
      <c r="F60" s="11"/>
      <c r="G60" s="11">
        <f t="shared" ref="G60:G65" si="7">+F60*E60</f>
        <v>0</v>
      </c>
      <c r="I60" s="33"/>
    </row>
    <row r="61" spans="2:9" ht="67.2" x14ac:dyDescent="0.3">
      <c r="B61" s="3">
        <v>4.2</v>
      </c>
      <c r="C61" s="2" t="s">
        <v>61</v>
      </c>
      <c r="D61" s="3" t="s">
        <v>4</v>
      </c>
      <c r="E61" s="3">
        <v>34</v>
      </c>
      <c r="F61" s="11"/>
      <c r="G61" s="11">
        <f t="shared" si="7"/>
        <v>0</v>
      </c>
      <c r="I61" s="33"/>
    </row>
    <row r="62" spans="2:9" ht="67.2" x14ac:dyDescent="0.3">
      <c r="B62" s="3">
        <v>4.3</v>
      </c>
      <c r="C62" s="2" t="s">
        <v>62</v>
      </c>
      <c r="D62" s="3" t="s">
        <v>4</v>
      </c>
      <c r="E62" s="3">
        <v>102</v>
      </c>
      <c r="F62" s="11"/>
      <c r="G62" s="11">
        <f t="shared" si="7"/>
        <v>0</v>
      </c>
      <c r="I62" s="33"/>
    </row>
    <row r="63" spans="2:9" ht="50.4" x14ac:dyDescent="0.3">
      <c r="B63" s="3">
        <v>4.4000000000000004</v>
      </c>
      <c r="C63" s="2" t="s">
        <v>63</v>
      </c>
      <c r="D63" s="3" t="s">
        <v>4</v>
      </c>
      <c r="E63" s="3">
        <v>30</v>
      </c>
      <c r="F63" s="11"/>
      <c r="G63" s="11">
        <f t="shared" si="7"/>
        <v>0</v>
      </c>
      <c r="I63" s="33"/>
    </row>
    <row r="64" spans="2:9" ht="50.4" x14ac:dyDescent="0.3">
      <c r="B64" s="3">
        <v>4.5</v>
      </c>
      <c r="C64" s="2" t="s">
        <v>64</v>
      </c>
      <c r="D64" s="3" t="s">
        <v>4</v>
      </c>
      <c r="E64" s="3">
        <v>36</v>
      </c>
      <c r="F64" s="11"/>
      <c r="G64" s="11">
        <f t="shared" si="7"/>
        <v>0</v>
      </c>
      <c r="I64" s="33"/>
    </row>
    <row r="65" spans="2:9" ht="33.6" x14ac:dyDescent="0.3">
      <c r="B65" s="3">
        <v>4.5999999999999996</v>
      </c>
      <c r="C65" s="2" t="s">
        <v>65</v>
      </c>
      <c r="D65" s="3" t="s">
        <v>8</v>
      </c>
      <c r="E65" s="3">
        <v>40</v>
      </c>
      <c r="F65" s="11"/>
      <c r="G65" s="11">
        <f t="shared" si="7"/>
        <v>0</v>
      </c>
      <c r="I65" s="33"/>
    </row>
    <row r="66" spans="2:9" ht="16.8" x14ac:dyDescent="0.3">
      <c r="B66" s="23"/>
      <c r="C66" s="24"/>
      <c r="D66" s="23"/>
      <c r="E66" s="23"/>
      <c r="F66" s="25"/>
      <c r="G66" s="25"/>
      <c r="I66" s="33"/>
    </row>
    <row r="67" spans="2:9" ht="16.8" x14ac:dyDescent="0.3">
      <c r="B67" s="6"/>
      <c r="C67" s="6"/>
      <c r="D67" s="47" t="s">
        <v>11</v>
      </c>
      <c r="E67" s="47"/>
      <c r="F67" s="47"/>
      <c r="G67" s="7">
        <f>+SUM(G60:G65)</f>
        <v>0</v>
      </c>
      <c r="I67" s="33"/>
    </row>
    <row r="68" spans="2:9" ht="16.8" x14ac:dyDescent="0.3">
      <c r="B68" s="23"/>
      <c r="C68" s="24"/>
      <c r="D68" s="23"/>
      <c r="E68" s="23"/>
      <c r="F68" s="25"/>
      <c r="G68" s="25"/>
      <c r="I68" s="33"/>
    </row>
    <row r="69" spans="2:9" ht="18.600000000000001" x14ac:dyDescent="0.55000000000000004">
      <c r="B69" s="48" t="s">
        <v>478</v>
      </c>
      <c r="C69" s="48"/>
      <c r="D69" s="48"/>
      <c r="E69" s="48"/>
      <c r="F69" s="48"/>
      <c r="G69" s="48"/>
      <c r="I69" s="33"/>
    </row>
    <row r="70" spans="2:9" ht="16.8" x14ac:dyDescent="0.3">
      <c r="B70" s="57">
        <v>5.0999999999999996</v>
      </c>
      <c r="C70" s="2" t="s">
        <v>66</v>
      </c>
      <c r="D70" s="57" t="s">
        <v>4</v>
      </c>
      <c r="E70" s="57">
        <v>60</v>
      </c>
      <c r="F70" s="60"/>
      <c r="G70" s="60">
        <f>+F70*E70</f>
        <v>0</v>
      </c>
      <c r="I70" s="33"/>
    </row>
    <row r="71" spans="2:9" ht="16.8" x14ac:dyDescent="0.3">
      <c r="B71" s="58"/>
      <c r="C71" s="2" t="s">
        <v>67</v>
      </c>
      <c r="D71" s="58"/>
      <c r="E71" s="58"/>
      <c r="F71" s="61"/>
      <c r="G71" s="61"/>
      <c r="I71" s="33"/>
    </row>
    <row r="72" spans="2:9" ht="16.8" x14ac:dyDescent="0.3">
      <c r="B72" s="58"/>
      <c r="C72" s="22" t="s">
        <v>68</v>
      </c>
      <c r="D72" s="58"/>
      <c r="E72" s="58"/>
      <c r="F72" s="61"/>
      <c r="G72" s="61"/>
    </row>
    <row r="73" spans="2:9" ht="16.8" x14ac:dyDescent="0.3">
      <c r="B73" s="58"/>
      <c r="C73" s="2" t="s">
        <v>69</v>
      </c>
      <c r="D73" s="58"/>
      <c r="E73" s="58"/>
      <c r="F73" s="61"/>
      <c r="G73" s="61"/>
    </row>
    <row r="74" spans="2:9" ht="16.8" x14ac:dyDescent="0.3">
      <c r="B74" s="59"/>
      <c r="C74" s="2" t="s">
        <v>70</v>
      </c>
      <c r="D74" s="59"/>
      <c r="E74" s="59"/>
      <c r="F74" s="62"/>
      <c r="G74" s="62"/>
    </row>
    <row r="75" spans="2:9" ht="16.8" x14ac:dyDescent="0.3">
      <c r="B75" s="57">
        <v>5.2</v>
      </c>
      <c r="C75" s="2" t="s">
        <v>66</v>
      </c>
      <c r="D75" s="57" t="s">
        <v>4</v>
      </c>
      <c r="E75" s="57">
        <v>6</v>
      </c>
      <c r="F75" s="60"/>
      <c r="G75" s="60">
        <f>+F75*E75</f>
        <v>0</v>
      </c>
      <c r="I75" s="33"/>
    </row>
    <row r="76" spans="2:9" ht="16.8" x14ac:dyDescent="0.3">
      <c r="B76" s="58"/>
      <c r="C76" s="2" t="s">
        <v>67</v>
      </c>
      <c r="D76" s="58"/>
      <c r="E76" s="58"/>
      <c r="F76" s="61"/>
      <c r="G76" s="61"/>
      <c r="I76" s="33"/>
    </row>
    <row r="77" spans="2:9" ht="16.8" x14ac:dyDescent="0.3">
      <c r="B77" s="58"/>
      <c r="C77" s="22" t="s">
        <v>72</v>
      </c>
      <c r="D77" s="58"/>
      <c r="E77" s="58"/>
      <c r="F77" s="61"/>
      <c r="G77" s="61"/>
    </row>
    <row r="78" spans="2:9" ht="16.8" x14ac:dyDescent="0.3">
      <c r="B78" s="58"/>
      <c r="C78" s="2" t="s">
        <v>69</v>
      </c>
      <c r="D78" s="58"/>
      <c r="E78" s="58"/>
      <c r="F78" s="61"/>
      <c r="G78" s="61"/>
    </row>
    <row r="79" spans="2:9" ht="16.8" x14ac:dyDescent="0.3">
      <c r="B79" s="59"/>
      <c r="C79" s="2" t="s">
        <v>70</v>
      </c>
      <c r="D79" s="59"/>
      <c r="E79" s="59"/>
      <c r="F79" s="62"/>
      <c r="G79" s="62"/>
    </row>
    <row r="80" spans="2:9" ht="16.8" x14ac:dyDescent="0.3">
      <c r="B80" s="57">
        <v>5.3</v>
      </c>
      <c r="C80" s="2" t="s">
        <v>71</v>
      </c>
      <c r="D80" s="57" t="s">
        <v>4</v>
      </c>
      <c r="E80" s="57">
        <v>32</v>
      </c>
      <c r="F80" s="60"/>
      <c r="G80" s="60">
        <f>+F80*E80</f>
        <v>0</v>
      </c>
      <c r="I80" s="33"/>
    </row>
    <row r="81" spans="2:9" ht="16.8" x14ac:dyDescent="0.3">
      <c r="B81" s="58"/>
      <c r="C81" s="2" t="s">
        <v>67</v>
      </c>
      <c r="D81" s="58"/>
      <c r="E81" s="58"/>
      <c r="F81" s="61"/>
      <c r="G81" s="61"/>
      <c r="I81" s="33"/>
    </row>
    <row r="82" spans="2:9" ht="16.8" x14ac:dyDescent="0.3">
      <c r="B82" s="58"/>
      <c r="C82" s="22" t="s">
        <v>73</v>
      </c>
      <c r="D82" s="58"/>
      <c r="E82" s="58"/>
      <c r="F82" s="61"/>
      <c r="G82" s="61"/>
    </row>
    <row r="83" spans="2:9" ht="16.8" x14ac:dyDescent="0.3">
      <c r="B83" s="58"/>
      <c r="C83" s="2" t="s">
        <v>69</v>
      </c>
      <c r="D83" s="58"/>
      <c r="E83" s="58"/>
      <c r="F83" s="61"/>
      <c r="G83" s="61"/>
    </row>
    <row r="84" spans="2:9" ht="16.8" x14ac:dyDescent="0.3">
      <c r="B84" s="59"/>
      <c r="C84" s="2" t="s">
        <v>70</v>
      </c>
      <c r="D84" s="59"/>
      <c r="E84" s="59"/>
      <c r="F84" s="62"/>
      <c r="G84" s="62"/>
    </row>
    <row r="85" spans="2:9" ht="16.8" x14ac:dyDescent="0.3">
      <c r="B85" s="57">
        <v>5.4</v>
      </c>
      <c r="C85" s="2" t="s">
        <v>71</v>
      </c>
      <c r="D85" s="57" t="s">
        <v>4</v>
      </c>
      <c r="E85" s="57">
        <v>6</v>
      </c>
      <c r="F85" s="60"/>
      <c r="G85" s="60">
        <f>+F85*E85</f>
        <v>0</v>
      </c>
      <c r="I85" s="33"/>
    </row>
    <row r="86" spans="2:9" ht="16.8" x14ac:dyDescent="0.3">
      <c r="B86" s="58"/>
      <c r="C86" s="2" t="s">
        <v>67</v>
      </c>
      <c r="D86" s="58"/>
      <c r="E86" s="58"/>
      <c r="F86" s="61"/>
      <c r="G86" s="61"/>
      <c r="I86" s="33"/>
    </row>
    <row r="87" spans="2:9" ht="16.8" x14ac:dyDescent="0.3">
      <c r="B87" s="58"/>
      <c r="C87" s="22" t="s">
        <v>74</v>
      </c>
      <c r="D87" s="58"/>
      <c r="E87" s="58"/>
      <c r="F87" s="61"/>
      <c r="G87" s="61"/>
    </row>
    <row r="88" spans="2:9" ht="16.8" x14ac:dyDescent="0.3">
      <c r="B88" s="58"/>
      <c r="C88" s="2" t="s">
        <v>69</v>
      </c>
      <c r="D88" s="58"/>
      <c r="E88" s="58"/>
      <c r="F88" s="61"/>
      <c r="G88" s="61"/>
    </row>
    <row r="89" spans="2:9" ht="16.8" x14ac:dyDescent="0.3">
      <c r="B89" s="59"/>
      <c r="C89" s="2" t="s">
        <v>70</v>
      </c>
      <c r="D89" s="59"/>
      <c r="E89" s="59"/>
      <c r="F89" s="62"/>
      <c r="G89" s="62"/>
    </row>
    <row r="90" spans="2:9" ht="16.8" x14ac:dyDescent="0.3">
      <c r="B90" s="57">
        <v>5.5</v>
      </c>
      <c r="C90" s="2" t="s">
        <v>75</v>
      </c>
      <c r="D90" s="57" t="s">
        <v>4</v>
      </c>
      <c r="E90" s="57">
        <v>2</v>
      </c>
      <c r="F90" s="60"/>
      <c r="G90" s="60">
        <f>+F90*E90</f>
        <v>0</v>
      </c>
      <c r="I90" s="33"/>
    </row>
    <row r="91" spans="2:9" ht="16.8" x14ac:dyDescent="0.3">
      <c r="B91" s="59"/>
      <c r="C91" s="22" t="s">
        <v>76</v>
      </c>
      <c r="D91" s="59"/>
      <c r="E91" s="59"/>
      <c r="F91" s="62"/>
      <c r="G91" s="62"/>
      <c r="I91" s="33"/>
    </row>
    <row r="92" spans="2:9" ht="16.8" x14ac:dyDescent="0.3">
      <c r="B92" s="57">
        <v>5.6</v>
      </c>
      <c r="C92" s="2" t="s">
        <v>77</v>
      </c>
      <c r="D92" s="57" t="s">
        <v>4</v>
      </c>
      <c r="E92" s="57">
        <v>2</v>
      </c>
      <c r="F92" s="60"/>
      <c r="G92" s="60">
        <f>+F92*E92</f>
        <v>0</v>
      </c>
      <c r="I92" s="33"/>
    </row>
    <row r="93" spans="2:9" ht="16.8" x14ac:dyDescent="0.3">
      <c r="B93" s="59"/>
      <c r="C93" s="22" t="s">
        <v>78</v>
      </c>
      <c r="D93" s="59"/>
      <c r="E93" s="59"/>
      <c r="F93" s="62"/>
      <c r="G93" s="62"/>
      <c r="I93" s="33"/>
    </row>
    <row r="94" spans="2:9" ht="33.6" x14ac:dyDescent="0.3">
      <c r="B94" s="57">
        <v>5.7</v>
      </c>
      <c r="C94" s="2" t="s">
        <v>79</v>
      </c>
      <c r="D94" s="57" t="s">
        <v>4</v>
      </c>
      <c r="E94" s="57">
        <v>4</v>
      </c>
      <c r="F94" s="60"/>
      <c r="G94" s="60">
        <f>+F94*E94</f>
        <v>0</v>
      </c>
      <c r="I94" s="33"/>
    </row>
    <row r="95" spans="2:9" ht="16.8" x14ac:dyDescent="0.3">
      <c r="B95" s="59"/>
      <c r="C95" s="22" t="s">
        <v>80</v>
      </c>
      <c r="D95" s="59"/>
      <c r="E95" s="59"/>
      <c r="F95" s="62"/>
      <c r="G95" s="62"/>
      <c r="I95" s="33"/>
    </row>
    <row r="96" spans="2:9" ht="16.8" x14ac:dyDescent="0.3">
      <c r="B96" s="57">
        <v>5.8</v>
      </c>
      <c r="C96" s="2" t="s">
        <v>81</v>
      </c>
      <c r="D96" s="57" t="s">
        <v>4</v>
      </c>
      <c r="E96" s="57">
        <v>6</v>
      </c>
      <c r="F96" s="60"/>
      <c r="G96" s="60">
        <f>+F96*E96</f>
        <v>0</v>
      </c>
      <c r="I96" s="33"/>
    </row>
    <row r="97" spans="2:9" ht="16.8" x14ac:dyDescent="0.3">
      <c r="B97" s="58"/>
      <c r="C97" s="2" t="s">
        <v>82</v>
      </c>
      <c r="D97" s="58"/>
      <c r="E97" s="58"/>
      <c r="F97" s="61"/>
      <c r="G97" s="61"/>
      <c r="I97" s="33"/>
    </row>
    <row r="98" spans="2:9" ht="16.8" x14ac:dyDescent="0.3">
      <c r="B98" s="58"/>
      <c r="C98" s="22" t="s">
        <v>83</v>
      </c>
      <c r="D98" s="58"/>
      <c r="E98" s="58"/>
      <c r="F98" s="61"/>
      <c r="G98" s="61"/>
    </row>
    <row r="99" spans="2:9" ht="16.8" x14ac:dyDescent="0.3">
      <c r="B99" s="58"/>
      <c r="C99" s="2" t="s">
        <v>84</v>
      </c>
      <c r="D99" s="58"/>
      <c r="E99" s="58"/>
      <c r="F99" s="61"/>
      <c r="G99" s="61"/>
    </row>
    <row r="100" spans="2:9" ht="16.8" x14ac:dyDescent="0.3">
      <c r="B100" s="59"/>
      <c r="C100" s="2" t="s">
        <v>85</v>
      </c>
      <c r="D100" s="59"/>
      <c r="E100" s="59"/>
      <c r="F100" s="62"/>
      <c r="G100" s="62"/>
    </row>
    <row r="101" spans="2:9" ht="33.6" x14ac:dyDescent="0.3">
      <c r="B101" s="57">
        <v>5.9</v>
      </c>
      <c r="C101" s="2" t="s">
        <v>86</v>
      </c>
      <c r="D101" s="57" t="s">
        <v>4</v>
      </c>
      <c r="E101" s="57">
        <v>26</v>
      </c>
      <c r="F101" s="60"/>
      <c r="G101" s="60">
        <f>+F101*E101</f>
        <v>0</v>
      </c>
      <c r="I101" s="33"/>
    </row>
    <row r="102" spans="2:9" ht="16.8" x14ac:dyDescent="0.3">
      <c r="B102" s="58"/>
      <c r="C102" s="2" t="s">
        <v>87</v>
      </c>
      <c r="D102" s="58"/>
      <c r="E102" s="58"/>
      <c r="F102" s="61"/>
      <c r="G102" s="61"/>
      <c r="I102" s="33"/>
    </row>
    <row r="103" spans="2:9" ht="16.8" x14ac:dyDescent="0.3">
      <c r="B103" s="58"/>
      <c r="C103" s="22" t="s">
        <v>88</v>
      </c>
      <c r="D103" s="58"/>
      <c r="E103" s="58"/>
      <c r="F103" s="61"/>
      <c r="G103" s="61"/>
    </row>
    <row r="104" spans="2:9" ht="16.8" x14ac:dyDescent="0.3">
      <c r="B104" s="58"/>
      <c r="C104" s="2" t="s">
        <v>89</v>
      </c>
      <c r="D104" s="58"/>
      <c r="E104" s="58"/>
      <c r="F104" s="61"/>
      <c r="G104" s="61"/>
    </row>
    <row r="105" spans="2:9" ht="16.8" x14ac:dyDescent="0.3">
      <c r="B105" s="59"/>
      <c r="C105" s="2" t="s">
        <v>90</v>
      </c>
      <c r="D105" s="59"/>
      <c r="E105" s="59"/>
      <c r="F105" s="62"/>
      <c r="G105" s="62"/>
    </row>
    <row r="106" spans="2:9" ht="33.6" x14ac:dyDescent="0.3">
      <c r="B106" s="63" t="s">
        <v>91</v>
      </c>
      <c r="C106" s="2" t="s">
        <v>92</v>
      </c>
      <c r="D106" s="57" t="s">
        <v>4</v>
      </c>
      <c r="E106" s="57">
        <v>16</v>
      </c>
      <c r="F106" s="60"/>
      <c r="G106" s="60">
        <f>+F106*E106</f>
        <v>0</v>
      </c>
      <c r="I106" s="33"/>
    </row>
    <row r="107" spans="2:9" ht="16.8" x14ac:dyDescent="0.3">
      <c r="B107" s="58"/>
      <c r="C107" s="2" t="s">
        <v>87</v>
      </c>
      <c r="D107" s="58"/>
      <c r="E107" s="58"/>
      <c r="F107" s="61"/>
      <c r="G107" s="61"/>
      <c r="I107" s="33"/>
    </row>
    <row r="108" spans="2:9" ht="16.8" x14ac:dyDescent="0.3">
      <c r="B108" s="58"/>
      <c r="C108" s="22" t="s">
        <v>93</v>
      </c>
      <c r="D108" s="58"/>
      <c r="E108" s="58"/>
      <c r="F108" s="61"/>
      <c r="G108" s="61"/>
    </row>
    <row r="109" spans="2:9" ht="16.8" x14ac:dyDescent="0.3">
      <c r="B109" s="58"/>
      <c r="C109" s="2" t="s">
        <v>89</v>
      </c>
      <c r="D109" s="58"/>
      <c r="E109" s="58"/>
      <c r="F109" s="61"/>
      <c r="G109" s="61"/>
    </row>
    <row r="110" spans="2:9" ht="16.8" x14ac:dyDescent="0.3">
      <c r="B110" s="59"/>
      <c r="C110" s="2" t="s">
        <v>90</v>
      </c>
      <c r="D110" s="59"/>
      <c r="E110" s="59"/>
      <c r="F110" s="62"/>
      <c r="G110" s="62"/>
    </row>
    <row r="111" spans="2:9" ht="33.6" x14ac:dyDescent="0.3">
      <c r="B111" s="63">
        <v>5.1100000000000003</v>
      </c>
      <c r="C111" s="2" t="s">
        <v>94</v>
      </c>
      <c r="D111" s="57" t="s">
        <v>4</v>
      </c>
      <c r="E111" s="57">
        <v>2</v>
      </c>
      <c r="F111" s="60"/>
      <c r="G111" s="60">
        <f>+F111*E111</f>
        <v>0</v>
      </c>
      <c r="I111" s="33"/>
    </row>
    <row r="112" spans="2:9" ht="16.8" x14ac:dyDescent="0.3">
      <c r="B112" s="58"/>
      <c r="C112" s="2" t="s">
        <v>67</v>
      </c>
      <c r="D112" s="58"/>
      <c r="E112" s="58"/>
      <c r="F112" s="61"/>
      <c r="G112" s="61"/>
      <c r="I112" s="33"/>
    </row>
    <row r="113" spans="2:9" ht="16.8" x14ac:dyDescent="0.3">
      <c r="B113" s="58"/>
      <c r="C113" s="22" t="s">
        <v>95</v>
      </c>
      <c r="D113" s="58"/>
      <c r="E113" s="58"/>
      <c r="F113" s="61"/>
      <c r="G113" s="61"/>
    </row>
    <row r="114" spans="2:9" ht="16.8" x14ac:dyDescent="0.3">
      <c r="B114" s="58"/>
      <c r="C114" s="2" t="s">
        <v>69</v>
      </c>
      <c r="D114" s="58"/>
      <c r="E114" s="58"/>
      <c r="F114" s="61"/>
      <c r="G114" s="61"/>
    </row>
    <row r="115" spans="2:9" ht="16.8" x14ac:dyDescent="0.3">
      <c r="B115" s="59"/>
      <c r="C115" s="2" t="s">
        <v>90</v>
      </c>
      <c r="D115" s="59"/>
      <c r="E115" s="59"/>
      <c r="F115" s="62"/>
      <c r="G115" s="62"/>
    </row>
    <row r="116" spans="2:9" ht="33.6" x14ac:dyDescent="0.3">
      <c r="B116" s="63">
        <v>5.12</v>
      </c>
      <c r="C116" s="2" t="s">
        <v>94</v>
      </c>
      <c r="D116" s="57" t="s">
        <v>4</v>
      </c>
      <c r="E116" s="57">
        <v>16</v>
      </c>
      <c r="F116" s="60"/>
      <c r="G116" s="60">
        <f>+F116*E116</f>
        <v>0</v>
      </c>
      <c r="I116" s="33"/>
    </row>
    <row r="117" spans="2:9" ht="16.8" x14ac:dyDescent="0.3">
      <c r="B117" s="58"/>
      <c r="C117" s="2" t="s">
        <v>67</v>
      </c>
      <c r="D117" s="58"/>
      <c r="E117" s="58"/>
      <c r="F117" s="61"/>
      <c r="G117" s="61"/>
      <c r="I117" s="33"/>
    </row>
    <row r="118" spans="2:9" ht="16.8" x14ac:dyDescent="0.3">
      <c r="B118" s="58"/>
      <c r="C118" s="22" t="s">
        <v>96</v>
      </c>
      <c r="D118" s="58"/>
      <c r="E118" s="58"/>
      <c r="F118" s="61"/>
      <c r="G118" s="61"/>
    </row>
    <row r="119" spans="2:9" ht="16.8" x14ac:dyDescent="0.3">
      <c r="B119" s="58"/>
      <c r="C119" s="2" t="s">
        <v>69</v>
      </c>
      <c r="D119" s="58"/>
      <c r="E119" s="58"/>
      <c r="F119" s="61"/>
      <c r="G119" s="61"/>
    </row>
    <row r="120" spans="2:9" ht="16.8" x14ac:dyDescent="0.3">
      <c r="B120" s="59"/>
      <c r="C120" s="2" t="s">
        <v>90</v>
      </c>
      <c r="D120" s="59"/>
      <c r="E120" s="59"/>
      <c r="F120" s="62"/>
      <c r="G120" s="62"/>
    </row>
    <row r="121" spans="2:9" ht="33.6" x14ac:dyDescent="0.3">
      <c r="B121" s="63">
        <v>5.13</v>
      </c>
      <c r="C121" s="2" t="s">
        <v>97</v>
      </c>
      <c r="D121" s="57" t="s">
        <v>4</v>
      </c>
      <c r="E121" s="57">
        <v>2</v>
      </c>
      <c r="F121" s="60"/>
      <c r="G121" s="60">
        <f>+F121*E121</f>
        <v>0</v>
      </c>
      <c r="I121" s="33"/>
    </row>
    <row r="122" spans="2:9" ht="16.8" x14ac:dyDescent="0.3">
      <c r="B122" s="58"/>
      <c r="C122" s="2" t="s">
        <v>98</v>
      </c>
      <c r="D122" s="58"/>
      <c r="E122" s="58"/>
      <c r="F122" s="61"/>
      <c r="G122" s="61"/>
      <c r="I122" s="33"/>
    </row>
    <row r="123" spans="2:9" ht="16.8" x14ac:dyDescent="0.3">
      <c r="B123" s="58"/>
      <c r="C123" s="22" t="s">
        <v>100</v>
      </c>
      <c r="D123" s="58"/>
      <c r="E123" s="58"/>
      <c r="F123" s="61"/>
      <c r="G123" s="61"/>
    </row>
    <row r="124" spans="2:9" ht="16.8" x14ac:dyDescent="0.3">
      <c r="B124" s="58"/>
      <c r="C124" s="2" t="s">
        <v>101</v>
      </c>
      <c r="D124" s="58"/>
      <c r="E124" s="58"/>
      <c r="F124" s="61"/>
      <c r="G124" s="61"/>
    </row>
    <row r="125" spans="2:9" ht="16.8" x14ac:dyDescent="0.3">
      <c r="B125" s="59"/>
      <c r="C125" s="2" t="s">
        <v>90</v>
      </c>
      <c r="D125" s="59"/>
      <c r="E125" s="59"/>
      <c r="F125" s="62"/>
      <c r="G125" s="62"/>
    </row>
    <row r="126" spans="2:9" ht="33.6" x14ac:dyDescent="0.3">
      <c r="B126" s="63">
        <v>5.14</v>
      </c>
      <c r="C126" s="2" t="s">
        <v>97</v>
      </c>
      <c r="D126" s="57" t="s">
        <v>4</v>
      </c>
      <c r="E126" s="57">
        <v>4</v>
      </c>
      <c r="F126" s="60"/>
      <c r="G126" s="60">
        <f>+F126*E126</f>
        <v>0</v>
      </c>
      <c r="I126" s="33"/>
    </row>
    <row r="127" spans="2:9" ht="16.8" x14ac:dyDescent="0.3">
      <c r="B127" s="58"/>
      <c r="C127" s="2" t="s">
        <v>98</v>
      </c>
      <c r="D127" s="58"/>
      <c r="E127" s="58"/>
      <c r="F127" s="61"/>
      <c r="G127" s="61"/>
      <c r="I127" s="33"/>
    </row>
    <row r="128" spans="2:9" ht="16.8" x14ac:dyDescent="0.3">
      <c r="B128" s="58"/>
      <c r="C128" s="22" t="s">
        <v>99</v>
      </c>
      <c r="D128" s="58"/>
      <c r="E128" s="58"/>
      <c r="F128" s="61"/>
      <c r="G128" s="61"/>
    </row>
    <row r="129" spans="2:9" ht="16.8" x14ac:dyDescent="0.3">
      <c r="B129" s="58"/>
      <c r="C129" s="2" t="s">
        <v>101</v>
      </c>
      <c r="D129" s="58"/>
      <c r="E129" s="58"/>
      <c r="F129" s="61"/>
      <c r="G129" s="61"/>
    </row>
    <row r="130" spans="2:9" ht="16.8" x14ac:dyDescent="0.3">
      <c r="B130" s="59"/>
      <c r="C130" s="2" t="s">
        <v>90</v>
      </c>
      <c r="D130" s="59"/>
      <c r="E130" s="59"/>
      <c r="F130" s="62"/>
      <c r="G130" s="62"/>
    </row>
    <row r="131" spans="2:9" ht="33.6" x14ac:dyDescent="0.3">
      <c r="B131" s="63">
        <v>5.15</v>
      </c>
      <c r="C131" s="2" t="s">
        <v>102</v>
      </c>
      <c r="D131" s="57" t="s">
        <v>4</v>
      </c>
      <c r="E131" s="57">
        <v>4</v>
      </c>
      <c r="F131" s="60"/>
      <c r="G131" s="60">
        <f>+F131*E131</f>
        <v>0</v>
      </c>
      <c r="I131" s="33"/>
    </row>
    <row r="132" spans="2:9" ht="16.8" x14ac:dyDescent="0.3">
      <c r="B132" s="58"/>
      <c r="C132" s="2" t="s">
        <v>67</v>
      </c>
      <c r="D132" s="58"/>
      <c r="E132" s="58"/>
      <c r="F132" s="61"/>
      <c r="G132" s="61"/>
      <c r="I132" s="33"/>
    </row>
    <row r="133" spans="2:9" ht="16.8" x14ac:dyDescent="0.3">
      <c r="B133" s="58"/>
      <c r="C133" s="22" t="s">
        <v>103</v>
      </c>
      <c r="D133" s="58"/>
      <c r="E133" s="58"/>
      <c r="F133" s="61"/>
      <c r="G133" s="61"/>
    </row>
    <row r="134" spans="2:9" ht="16.8" x14ac:dyDescent="0.3">
      <c r="B134" s="58"/>
      <c r="C134" s="2" t="s">
        <v>69</v>
      </c>
      <c r="D134" s="58"/>
      <c r="E134" s="58"/>
      <c r="F134" s="61"/>
      <c r="G134" s="61"/>
    </row>
    <row r="135" spans="2:9" ht="16.8" x14ac:dyDescent="0.3">
      <c r="B135" s="59"/>
      <c r="C135" s="2" t="s">
        <v>104</v>
      </c>
      <c r="D135" s="59"/>
      <c r="E135" s="59"/>
      <c r="F135" s="62"/>
      <c r="G135" s="62"/>
    </row>
    <row r="136" spans="2:9" ht="33.6" x14ac:dyDescent="0.3">
      <c r="B136" s="63">
        <v>5.16</v>
      </c>
      <c r="C136" s="2" t="s">
        <v>105</v>
      </c>
      <c r="D136" s="57" t="s">
        <v>4</v>
      </c>
      <c r="E136" s="57">
        <v>8</v>
      </c>
      <c r="F136" s="60"/>
      <c r="G136" s="60">
        <f>+F136*E136</f>
        <v>0</v>
      </c>
      <c r="I136" s="33"/>
    </row>
    <row r="137" spans="2:9" ht="16.8" x14ac:dyDescent="0.3">
      <c r="B137" s="58"/>
      <c r="C137" s="2" t="s">
        <v>106</v>
      </c>
      <c r="D137" s="58"/>
      <c r="E137" s="58"/>
      <c r="F137" s="61"/>
      <c r="G137" s="61"/>
      <c r="I137" s="33"/>
    </row>
    <row r="138" spans="2:9" ht="16.8" x14ac:dyDescent="0.3">
      <c r="B138" s="58"/>
      <c r="C138" s="22" t="s">
        <v>107</v>
      </c>
      <c r="D138" s="58"/>
      <c r="E138" s="58"/>
      <c r="F138" s="61"/>
      <c r="G138" s="61"/>
    </row>
    <row r="139" spans="2:9" ht="16.8" x14ac:dyDescent="0.3">
      <c r="B139" s="58"/>
      <c r="C139" s="2" t="s">
        <v>69</v>
      </c>
      <c r="D139" s="58"/>
      <c r="E139" s="58"/>
      <c r="F139" s="61"/>
      <c r="G139" s="61"/>
    </row>
    <row r="140" spans="2:9" ht="16.8" x14ac:dyDescent="0.3">
      <c r="B140" s="59"/>
      <c r="C140" s="2" t="s">
        <v>104</v>
      </c>
      <c r="D140" s="59"/>
      <c r="E140" s="59"/>
      <c r="F140" s="62"/>
      <c r="G140" s="62"/>
    </row>
    <row r="141" spans="2:9" ht="16.8" x14ac:dyDescent="0.3">
      <c r="B141" s="3">
        <v>5.17</v>
      </c>
      <c r="C141" s="2" t="s">
        <v>108</v>
      </c>
      <c r="D141" s="3" t="s">
        <v>4</v>
      </c>
      <c r="E141" s="3">
        <v>6</v>
      </c>
      <c r="F141" s="11"/>
      <c r="G141" s="11">
        <f>+F141*E141</f>
        <v>0</v>
      </c>
      <c r="I141" s="33"/>
    </row>
    <row r="142" spans="2:9" ht="16.8" x14ac:dyDescent="0.3">
      <c r="B142" s="3">
        <v>5.18</v>
      </c>
      <c r="C142" s="2" t="s">
        <v>109</v>
      </c>
      <c r="D142" s="3" t="s">
        <v>110</v>
      </c>
      <c r="E142" s="37">
        <v>0.1</v>
      </c>
      <c r="F142" s="11"/>
      <c r="G142" s="11"/>
      <c r="I142" s="33"/>
    </row>
    <row r="144" spans="2:9" ht="16.8" x14ac:dyDescent="0.3">
      <c r="B144" s="6"/>
      <c r="C144" s="6"/>
      <c r="D144" s="47" t="s">
        <v>12</v>
      </c>
      <c r="E144" s="47"/>
      <c r="F144" s="47"/>
      <c r="G144" s="7">
        <f>+SUM(G70:G142)</f>
        <v>0</v>
      </c>
      <c r="I144" s="33"/>
    </row>
    <row r="146" spans="2:7" ht="18.600000000000001" x14ac:dyDescent="0.55000000000000004">
      <c r="B146" s="48" t="s">
        <v>479</v>
      </c>
      <c r="C146" s="48"/>
      <c r="D146" s="48"/>
      <c r="E146" s="48"/>
      <c r="F146" s="48"/>
      <c r="G146" s="48"/>
    </row>
    <row r="147" spans="2:7" ht="18.600000000000001" x14ac:dyDescent="0.55000000000000004">
      <c r="B147" s="55"/>
      <c r="C147" s="55"/>
      <c r="D147" s="55"/>
      <c r="E147" s="55"/>
      <c r="F147" s="55"/>
      <c r="G147" s="55"/>
    </row>
    <row r="148" spans="2:7" ht="100.8" x14ac:dyDescent="0.3">
      <c r="B148" s="3">
        <v>6.1</v>
      </c>
      <c r="C148" s="2" t="s">
        <v>111</v>
      </c>
      <c r="D148" s="3" t="s">
        <v>4</v>
      </c>
      <c r="E148" s="3">
        <v>2</v>
      </c>
      <c r="F148" s="11"/>
      <c r="G148" s="11">
        <f t="shared" ref="G148:G151" si="8">+F148*E148</f>
        <v>0</v>
      </c>
    </row>
    <row r="149" spans="2:7" ht="16.8" x14ac:dyDescent="0.3">
      <c r="B149" s="3">
        <v>6.2</v>
      </c>
      <c r="C149" s="2" t="s">
        <v>112</v>
      </c>
      <c r="D149" s="3" t="s">
        <v>8</v>
      </c>
      <c r="E149" s="3">
        <v>20</v>
      </c>
      <c r="F149" s="11"/>
      <c r="G149" s="11">
        <f t="shared" si="8"/>
        <v>0</v>
      </c>
    </row>
    <row r="150" spans="2:7" ht="16.8" x14ac:dyDescent="0.3">
      <c r="B150" s="3">
        <v>6.3</v>
      </c>
      <c r="C150" s="2" t="s">
        <v>113</v>
      </c>
      <c r="D150" s="3" t="s">
        <v>8</v>
      </c>
      <c r="E150" s="3">
        <v>15</v>
      </c>
      <c r="F150" s="11"/>
      <c r="G150" s="11">
        <f t="shared" si="8"/>
        <v>0</v>
      </c>
    </row>
    <row r="151" spans="2:7" ht="16.8" x14ac:dyDescent="0.3">
      <c r="B151" s="3">
        <v>6.4</v>
      </c>
      <c r="C151" s="2" t="s">
        <v>114</v>
      </c>
      <c r="D151" s="3" t="s">
        <v>8</v>
      </c>
      <c r="E151" s="3">
        <v>20</v>
      </c>
      <c r="F151" s="11"/>
      <c r="G151" s="11">
        <f t="shared" si="8"/>
        <v>0</v>
      </c>
    </row>
    <row r="152" spans="2:7" ht="16.8" x14ac:dyDescent="0.3">
      <c r="B152" s="23"/>
      <c r="C152" s="24"/>
      <c r="D152" s="23"/>
      <c r="E152" s="23"/>
      <c r="F152" s="25"/>
      <c r="G152" s="25"/>
    </row>
    <row r="153" spans="2:7" ht="16.8" x14ac:dyDescent="0.3">
      <c r="B153" s="6"/>
      <c r="C153" s="6"/>
      <c r="D153" s="47" t="s">
        <v>14</v>
      </c>
      <c r="E153" s="47"/>
      <c r="F153" s="47"/>
      <c r="G153" s="7">
        <f>+SUM(G148:G151)</f>
        <v>0</v>
      </c>
    </row>
    <row r="155" spans="2:7" ht="18.600000000000001" x14ac:dyDescent="0.55000000000000004">
      <c r="B155" s="48" t="s">
        <v>480</v>
      </c>
      <c r="C155" s="48"/>
      <c r="D155" s="48"/>
      <c r="E155" s="48"/>
      <c r="F155" s="48"/>
      <c r="G155" s="48"/>
    </row>
    <row r="156" spans="2:7" ht="33.6" x14ac:dyDescent="0.3">
      <c r="B156" s="57">
        <v>7.1</v>
      </c>
      <c r="C156" s="2" t="s">
        <v>115</v>
      </c>
      <c r="D156" s="57" t="s">
        <v>125</v>
      </c>
      <c r="E156" s="57">
        <v>2</v>
      </c>
      <c r="F156" s="60"/>
      <c r="G156" s="60">
        <f>+F156*E156</f>
        <v>0</v>
      </c>
    </row>
    <row r="157" spans="2:7" ht="16.8" x14ac:dyDescent="0.3">
      <c r="B157" s="58"/>
      <c r="C157" s="2" t="s">
        <v>116</v>
      </c>
      <c r="D157" s="58"/>
      <c r="E157" s="58"/>
      <c r="F157" s="61"/>
      <c r="G157" s="61"/>
    </row>
    <row r="158" spans="2:7" ht="16.8" x14ac:dyDescent="0.3">
      <c r="B158" s="58"/>
      <c r="C158" s="2" t="s">
        <v>117</v>
      </c>
      <c r="D158" s="58"/>
      <c r="E158" s="58"/>
      <c r="F158" s="61"/>
      <c r="G158" s="61"/>
    </row>
    <row r="159" spans="2:7" ht="16.8" x14ac:dyDescent="0.3">
      <c r="B159" s="58"/>
      <c r="C159" s="2" t="s">
        <v>118</v>
      </c>
      <c r="D159" s="58"/>
      <c r="E159" s="58"/>
      <c r="F159" s="61"/>
      <c r="G159" s="61"/>
    </row>
    <row r="160" spans="2:7" ht="16.8" x14ac:dyDescent="0.3">
      <c r="B160" s="58"/>
      <c r="C160" s="2" t="s">
        <v>119</v>
      </c>
      <c r="D160" s="58"/>
      <c r="E160" s="58"/>
      <c r="F160" s="61"/>
      <c r="G160" s="61"/>
    </row>
    <row r="161" spans="2:7" ht="16.8" x14ac:dyDescent="0.3">
      <c r="B161" s="58"/>
      <c r="C161" s="2" t="s">
        <v>120</v>
      </c>
      <c r="D161" s="58"/>
      <c r="E161" s="58"/>
      <c r="F161" s="61"/>
      <c r="G161" s="61"/>
    </row>
    <row r="162" spans="2:7" ht="16.8" x14ac:dyDescent="0.3">
      <c r="B162" s="58"/>
      <c r="C162" s="2" t="s">
        <v>121</v>
      </c>
      <c r="D162" s="58"/>
      <c r="E162" s="58"/>
      <c r="F162" s="61"/>
      <c r="G162" s="61"/>
    </row>
    <row r="163" spans="2:7" ht="16.8" x14ac:dyDescent="0.3">
      <c r="B163" s="58"/>
      <c r="C163" s="2" t="s">
        <v>122</v>
      </c>
      <c r="D163" s="58"/>
      <c r="E163" s="58"/>
      <c r="F163" s="61"/>
      <c r="G163" s="61"/>
    </row>
    <row r="164" spans="2:7" ht="16.8" x14ac:dyDescent="0.3">
      <c r="B164" s="58"/>
      <c r="C164" s="2" t="s">
        <v>123</v>
      </c>
      <c r="D164" s="58"/>
      <c r="E164" s="58"/>
      <c r="F164" s="61"/>
      <c r="G164" s="61"/>
    </row>
    <row r="165" spans="2:7" ht="33.6" x14ac:dyDescent="0.3">
      <c r="B165" s="59"/>
      <c r="C165" s="2" t="s">
        <v>124</v>
      </c>
      <c r="D165" s="59"/>
      <c r="E165" s="59"/>
      <c r="F165" s="62"/>
      <c r="G165" s="62"/>
    </row>
    <row r="166" spans="2:7" ht="84" x14ac:dyDescent="0.3">
      <c r="B166" s="3">
        <v>7.2</v>
      </c>
      <c r="C166" s="2" t="s">
        <v>126</v>
      </c>
      <c r="D166" s="3" t="s">
        <v>125</v>
      </c>
      <c r="E166" s="3">
        <v>2</v>
      </c>
      <c r="F166" s="11"/>
      <c r="G166" s="11">
        <f t="shared" ref="G166" si="9">+F166*E166</f>
        <v>0</v>
      </c>
    </row>
    <row r="167" spans="2:7" ht="16.8" x14ac:dyDescent="0.3">
      <c r="B167" s="3">
        <v>7.3</v>
      </c>
      <c r="C167" s="2" t="s">
        <v>127</v>
      </c>
      <c r="D167" s="3" t="s">
        <v>125</v>
      </c>
      <c r="E167" s="3">
        <v>1</v>
      </c>
      <c r="F167" s="11"/>
      <c r="G167" s="11">
        <f t="shared" ref="G167" si="10">+F167*E167</f>
        <v>0</v>
      </c>
    </row>
    <row r="168" spans="2:7" ht="16.8" x14ac:dyDescent="0.3">
      <c r="B168" s="23"/>
      <c r="C168" s="24"/>
      <c r="D168" s="23"/>
      <c r="E168" s="23"/>
      <c r="F168" s="25"/>
      <c r="G168" s="25"/>
    </row>
    <row r="169" spans="2:7" ht="16.8" x14ac:dyDescent="0.3">
      <c r="B169" s="6"/>
      <c r="C169" s="6"/>
      <c r="D169" s="47" t="s">
        <v>13</v>
      </c>
      <c r="E169" s="47"/>
      <c r="F169" s="47"/>
      <c r="G169" s="7">
        <f>+G156+G166+G167</f>
        <v>0</v>
      </c>
    </row>
    <row r="170" spans="2:7" ht="16.8" x14ac:dyDescent="0.3">
      <c r="D170" s="20"/>
      <c r="E170" s="20"/>
      <c r="F170" s="20"/>
      <c r="G170" s="21"/>
    </row>
  </sheetData>
  <mergeCells count="104">
    <mergeCell ref="B2:F2"/>
    <mergeCell ref="B13:G13"/>
    <mergeCell ref="D34:F34"/>
    <mergeCell ref="B36:G36"/>
    <mergeCell ref="B146:G146"/>
    <mergeCell ref="B147:G147"/>
    <mergeCell ref="D153:F153"/>
    <mergeCell ref="B155:G155"/>
    <mergeCell ref="D169:F169"/>
    <mergeCell ref="D43:F43"/>
    <mergeCell ref="B45:G45"/>
    <mergeCell ref="D56:F56"/>
    <mergeCell ref="B58:G58"/>
    <mergeCell ref="D67:F67"/>
    <mergeCell ref="B69:G69"/>
    <mergeCell ref="G70:G74"/>
    <mergeCell ref="B70:B74"/>
    <mergeCell ref="B75:B79"/>
    <mergeCell ref="D75:D79"/>
    <mergeCell ref="E75:E79"/>
    <mergeCell ref="F75:F79"/>
    <mergeCell ref="G75:G79"/>
    <mergeCell ref="B15:B24"/>
    <mergeCell ref="B25:B31"/>
    <mergeCell ref="D70:D74"/>
    <mergeCell ref="E70:E74"/>
    <mergeCell ref="F70:F74"/>
    <mergeCell ref="B90:B91"/>
    <mergeCell ref="D90:D91"/>
    <mergeCell ref="E90:E91"/>
    <mergeCell ref="F90:F91"/>
    <mergeCell ref="G90:G91"/>
    <mergeCell ref="G80:G84"/>
    <mergeCell ref="B80:B84"/>
    <mergeCell ref="D80:D84"/>
    <mergeCell ref="E80:E84"/>
    <mergeCell ref="F80:F84"/>
    <mergeCell ref="B85:B89"/>
    <mergeCell ref="D85:D89"/>
    <mergeCell ref="E85:E89"/>
    <mergeCell ref="F85:F89"/>
    <mergeCell ref="G85:G89"/>
    <mergeCell ref="B92:B93"/>
    <mergeCell ref="D92:D93"/>
    <mergeCell ref="E92:E93"/>
    <mergeCell ref="F92:F93"/>
    <mergeCell ref="G92:G93"/>
    <mergeCell ref="B94:B95"/>
    <mergeCell ref="D94:D95"/>
    <mergeCell ref="E94:E95"/>
    <mergeCell ref="F94:F95"/>
    <mergeCell ref="G94:G95"/>
    <mergeCell ref="B96:B100"/>
    <mergeCell ref="D96:D100"/>
    <mergeCell ref="E96:E100"/>
    <mergeCell ref="F96:F100"/>
    <mergeCell ref="G96:G100"/>
    <mergeCell ref="B101:B105"/>
    <mergeCell ref="D101:D105"/>
    <mergeCell ref="E101:E105"/>
    <mergeCell ref="F101:F105"/>
    <mergeCell ref="G101:G105"/>
    <mergeCell ref="E116:E120"/>
    <mergeCell ref="F116:F120"/>
    <mergeCell ref="G116:G120"/>
    <mergeCell ref="B121:B125"/>
    <mergeCell ref="D121:D125"/>
    <mergeCell ref="E121:E125"/>
    <mergeCell ref="F121:F125"/>
    <mergeCell ref="G121:G125"/>
    <mergeCell ref="B106:B110"/>
    <mergeCell ref="D106:D110"/>
    <mergeCell ref="E106:E110"/>
    <mergeCell ref="F106:F110"/>
    <mergeCell ref="G106:G110"/>
    <mergeCell ref="B111:B115"/>
    <mergeCell ref="D111:D115"/>
    <mergeCell ref="E111:E115"/>
    <mergeCell ref="F111:F115"/>
    <mergeCell ref="G111:G115"/>
    <mergeCell ref="B156:B165"/>
    <mergeCell ref="D156:D165"/>
    <mergeCell ref="E156:E165"/>
    <mergeCell ref="F156:F165"/>
    <mergeCell ref="G156:G165"/>
    <mergeCell ref="B11:F11"/>
    <mergeCell ref="B136:B140"/>
    <mergeCell ref="D136:D140"/>
    <mergeCell ref="E136:E140"/>
    <mergeCell ref="F136:F140"/>
    <mergeCell ref="G136:G140"/>
    <mergeCell ref="D144:F144"/>
    <mergeCell ref="B126:B130"/>
    <mergeCell ref="D126:D130"/>
    <mergeCell ref="E126:E130"/>
    <mergeCell ref="F126:F130"/>
    <mergeCell ref="G126:G130"/>
    <mergeCell ref="B131:B135"/>
    <mergeCell ref="D131:D135"/>
    <mergeCell ref="E131:E135"/>
    <mergeCell ref="F131:F135"/>
    <mergeCell ref="G131:G135"/>
    <mergeCell ref="B116:B120"/>
    <mergeCell ref="D116:D1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E45E-A0C5-4BF7-AAE8-AB43AE5B9B48}">
  <dimension ref="B2:I35"/>
  <sheetViews>
    <sheetView showGridLines="0" topLeftCell="A39" zoomScale="80" zoomScaleNormal="80" workbookViewId="0">
      <selection activeCell="B7" sqref="B7"/>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4" t="s">
        <v>230</v>
      </c>
      <c r="C2" s="54"/>
      <c r="D2" s="54"/>
      <c r="E2" s="54"/>
      <c r="F2" s="54"/>
      <c r="G2" s="8"/>
    </row>
    <row r="3" spans="2:9" ht="15" thickBot="1" x14ac:dyDescent="0.35"/>
    <row r="4" spans="2:9" ht="15" thickBot="1" x14ac:dyDescent="0.35">
      <c r="B4" s="12" t="str">
        <f>+B8</f>
        <v>1.INSTALACIJE SLABE STRUJE</v>
      </c>
      <c r="C4" s="32"/>
      <c r="D4" s="30"/>
      <c r="E4" s="30"/>
      <c r="F4" s="31"/>
      <c r="G4" s="14">
        <f>+G26</f>
        <v>0</v>
      </c>
      <c r="I4" s="33"/>
    </row>
    <row r="5" spans="2:9" ht="15" thickBot="1" x14ac:dyDescent="0.35">
      <c r="B5" s="12" t="str">
        <f>+B28</f>
        <v>2.ZAVRŠNI RADOVI</v>
      </c>
      <c r="C5" s="32"/>
      <c r="D5" s="30"/>
      <c r="E5" s="30"/>
      <c r="F5" s="31"/>
      <c r="G5" s="14">
        <f>+G34</f>
        <v>0</v>
      </c>
      <c r="I5" s="33"/>
    </row>
    <row r="6" spans="2:9" ht="15" thickBot="1" x14ac:dyDescent="0.35">
      <c r="B6" s="64" t="s">
        <v>25</v>
      </c>
      <c r="C6" s="65"/>
      <c r="D6" s="65"/>
      <c r="E6" s="65"/>
      <c r="F6" s="66"/>
      <c r="G6" s="14">
        <f>+SUM(G4:G5)</f>
        <v>0</v>
      </c>
      <c r="I6" s="33"/>
    </row>
    <row r="7" spans="2:9" x14ac:dyDescent="0.3">
      <c r="I7" s="33"/>
    </row>
    <row r="8" spans="2:9" ht="18.600000000000001" x14ac:dyDescent="0.55000000000000004">
      <c r="B8" s="48" t="s">
        <v>481</v>
      </c>
      <c r="C8" s="48"/>
      <c r="D8" s="48"/>
      <c r="E8" s="48"/>
      <c r="F8" s="48"/>
      <c r="G8" s="48"/>
      <c r="I8" s="33"/>
    </row>
    <row r="9" spans="2:9" ht="16.8" x14ac:dyDescent="0.3">
      <c r="D9" s="5" t="s">
        <v>0</v>
      </c>
      <c r="E9" s="5" t="s">
        <v>1</v>
      </c>
      <c r="F9" s="5" t="s">
        <v>2</v>
      </c>
      <c r="G9" s="5" t="s">
        <v>3</v>
      </c>
      <c r="I9" s="33"/>
    </row>
    <row r="10" spans="2:9" ht="144" customHeight="1" x14ac:dyDescent="0.3">
      <c r="B10" s="3">
        <v>1.1000000000000001</v>
      </c>
      <c r="C10" s="18" t="s">
        <v>128</v>
      </c>
      <c r="D10" s="3" t="s">
        <v>4</v>
      </c>
      <c r="E10" s="34">
        <v>2</v>
      </c>
      <c r="F10" s="11"/>
      <c r="G10" s="11">
        <f t="shared" ref="G10" si="0">+F10*E10</f>
        <v>0</v>
      </c>
      <c r="I10" s="33"/>
    </row>
    <row r="11" spans="2:9" ht="16.8" x14ac:dyDescent="0.3">
      <c r="B11" s="3">
        <v>1.2</v>
      </c>
      <c r="C11" s="36" t="s">
        <v>129</v>
      </c>
      <c r="D11" s="3" t="s">
        <v>4</v>
      </c>
      <c r="E11" s="34">
        <v>2</v>
      </c>
      <c r="F11" s="11"/>
      <c r="G11" s="11">
        <f t="shared" ref="G11" si="1">+F11*E11</f>
        <v>0</v>
      </c>
      <c r="I11" s="33"/>
    </row>
    <row r="12" spans="2:9" ht="16.8" x14ac:dyDescent="0.3">
      <c r="B12" s="3">
        <v>1.3</v>
      </c>
      <c r="C12" s="36" t="s">
        <v>130</v>
      </c>
      <c r="D12" s="3" t="s">
        <v>4</v>
      </c>
      <c r="E12" s="34">
        <v>2</v>
      </c>
      <c r="F12" s="11"/>
      <c r="G12" s="11">
        <f t="shared" ref="G12:G23" si="2">+F12*E12</f>
        <v>0</v>
      </c>
      <c r="I12" s="33"/>
    </row>
    <row r="13" spans="2:9" ht="50.4" x14ac:dyDescent="0.3">
      <c r="B13" s="3">
        <v>1.4</v>
      </c>
      <c r="C13" s="36" t="s">
        <v>131</v>
      </c>
      <c r="D13" s="3" t="s">
        <v>4</v>
      </c>
      <c r="E13" s="34">
        <v>2</v>
      </c>
      <c r="F13" s="11"/>
      <c r="G13" s="11">
        <f t="shared" si="2"/>
        <v>0</v>
      </c>
      <c r="I13" s="33"/>
    </row>
    <row r="14" spans="2:9" ht="33.6" x14ac:dyDescent="0.3">
      <c r="B14" s="3">
        <v>1.5</v>
      </c>
      <c r="C14" s="36" t="s">
        <v>132</v>
      </c>
      <c r="D14" s="3" t="s">
        <v>4</v>
      </c>
      <c r="E14" s="34">
        <v>2</v>
      </c>
      <c r="F14" s="11"/>
      <c r="G14" s="11">
        <f t="shared" si="2"/>
        <v>0</v>
      </c>
      <c r="I14" s="33"/>
    </row>
    <row r="15" spans="2:9" ht="33.6" x14ac:dyDescent="0.3">
      <c r="B15" s="3">
        <v>1.6</v>
      </c>
      <c r="C15" s="36" t="s">
        <v>133</v>
      </c>
      <c r="D15" s="3" t="s">
        <v>4</v>
      </c>
      <c r="E15" s="34">
        <v>16</v>
      </c>
      <c r="F15" s="11"/>
      <c r="G15" s="11">
        <f t="shared" si="2"/>
        <v>0</v>
      </c>
      <c r="I15" s="33"/>
    </row>
    <row r="16" spans="2:9" ht="33.6" x14ac:dyDescent="0.3">
      <c r="B16" s="3">
        <v>1.7</v>
      </c>
      <c r="C16" s="36" t="s">
        <v>134</v>
      </c>
      <c r="D16" s="3" t="s">
        <v>4</v>
      </c>
      <c r="E16" s="34">
        <v>16</v>
      </c>
      <c r="F16" s="11"/>
      <c r="G16" s="11">
        <f t="shared" si="2"/>
        <v>0</v>
      </c>
      <c r="I16" s="33"/>
    </row>
    <row r="17" spans="2:9" ht="16.8" x14ac:dyDescent="0.3">
      <c r="B17" s="3">
        <v>1.8</v>
      </c>
      <c r="C17" s="36" t="s">
        <v>135</v>
      </c>
      <c r="D17" s="3" t="s">
        <v>4</v>
      </c>
      <c r="E17" s="34">
        <v>4</v>
      </c>
      <c r="F17" s="11"/>
      <c r="G17" s="11">
        <f t="shared" si="2"/>
        <v>0</v>
      </c>
      <c r="I17" s="33"/>
    </row>
    <row r="18" spans="2:9" ht="16.8" x14ac:dyDescent="0.3">
      <c r="B18" s="3">
        <v>1.9</v>
      </c>
      <c r="C18" s="36" t="s">
        <v>136</v>
      </c>
      <c r="D18" s="3" t="s">
        <v>4</v>
      </c>
      <c r="E18" s="34">
        <v>2</v>
      </c>
      <c r="F18" s="11"/>
      <c r="G18" s="11">
        <f t="shared" si="2"/>
        <v>0</v>
      </c>
      <c r="I18" s="33"/>
    </row>
    <row r="19" spans="2:9" ht="84" x14ac:dyDescent="0.3">
      <c r="B19" s="10" t="s">
        <v>137</v>
      </c>
      <c r="C19" s="36" t="s">
        <v>138</v>
      </c>
      <c r="D19" s="3" t="s">
        <v>4</v>
      </c>
      <c r="E19" s="34">
        <v>8</v>
      </c>
      <c r="F19" s="11"/>
      <c r="G19" s="11">
        <f t="shared" si="2"/>
        <v>0</v>
      </c>
      <c r="I19" s="33"/>
    </row>
    <row r="20" spans="2:9" ht="50.4" x14ac:dyDescent="0.3">
      <c r="B20" s="3">
        <v>1.1100000000000001</v>
      </c>
      <c r="C20" s="36" t="s">
        <v>139</v>
      </c>
      <c r="D20" s="3" t="s">
        <v>8</v>
      </c>
      <c r="E20" s="34">
        <v>230</v>
      </c>
      <c r="F20" s="11"/>
      <c r="G20" s="11">
        <f t="shared" ref="G20" si="3">+F20*E20</f>
        <v>0</v>
      </c>
      <c r="I20" s="33"/>
    </row>
    <row r="21" spans="2:9" ht="50.4" x14ac:dyDescent="0.3">
      <c r="B21" s="3">
        <v>1.1200000000000001</v>
      </c>
      <c r="C21" s="36" t="s">
        <v>140</v>
      </c>
      <c r="D21" s="3" t="s">
        <v>4</v>
      </c>
      <c r="E21" s="34">
        <v>8</v>
      </c>
      <c r="F21" s="11"/>
      <c r="G21" s="11">
        <f t="shared" ref="G21" si="4">+F21*E21</f>
        <v>0</v>
      </c>
      <c r="I21" s="33"/>
    </row>
    <row r="22" spans="2:9" ht="16.8" x14ac:dyDescent="0.3">
      <c r="B22" s="3">
        <v>1.1299999999999999</v>
      </c>
      <c r="C22" s="36" t="s">
        <v>141</v>
      </c>
      <c r="D22" s="3" t="s">
        <v>8</v>
      </c>
      <c r="E22" s="34">
        <v>150</v>
      </c>
      <c r="F22" s="11"/>
      <c r="G22" s="11">
        <f t="shared" ref="G22" si="5">+F22*E22</f>
        <v>0</v>
      </c>
      <c r="I22" s="33"/>
    </row>
    <row r="23" spans="2:9" ht="16.8" x14ac:dyDescent="0.3">
      <c r="B23" s="3">
        <v>1.1399999999999999</v>
      </c>
      <c r="C23" s="36" t="s">
        <v>142</v>
      </c>
      <c r="D23" s="3" t="s">
        <v>8</v>
      </c>
      <c r="E23" s="34">
        <v>50</v>
      </c>
      <c r="F23" s="11"/>
      <c r="G23" s="11">
        <f t="shared" si="2"/>
        <v>0</v>
      </c>
      <c r="I23" s="33"/>
    </row>
    <row r="24" spans="2:9" ht="16.8" x14ac:dyDescent="0.3">
      <c r="B24" s="3">
        <v>1.1499999999999999</v>
      </c>
      <c r="C24" s="36" t="s">
        <v>109</v>
      </c>
      <c r="D24" s="3" t="s">
        <v>110</v>
      </c>
      <c r="E24" s="38">
        <v>0.1</v>
      </c>
      <c r="F24" s="11"/>
      <c r="G24" s="11"/>
      <c r="I24" s="33"/>
    </row>
    <row r="25" spans="2:9" x14ac:dyDescent="0.3">
      <c r="C25" s="19"/>
      <c r="I25" s="33"/>
    </row>
    <row r="26" spans="2:9" ht="16.8" x14ac:dyDescent="0.3">
      <c r="B26" s="6"/>
      <c r="C26" s="6"/>
      <c r="D26" s="47" t="s">
        <v>5</v>
      </c>
      <c r="E26" s="47"/>
      <c r="F26" s="47"/>
      <c r="G26" s="7">
        <f>+SUM(G10:G24)</f>
        <v>0</v>
      </c>
      <c r="I26" s="33"/>
    </row>
    <row r="27" spans="2:9" ht="16.8" x14ac:dyDescent="0.3">
      <c r="D27" s="20"/>
      <c r="E27" s="20"/>
      <c r="F27" s="20"/>
      <c r="G27" s="21"/>
      <c r="I27" s="33"/>
    </row>
    <row r="28" spans="2:9" ht="18.600000000000001" x14ac:dyDescent="0.55000000000000004">
      <c r="B28" s="48" t="s">
        <v>482</v>
      </c>
      <c r="C28" s="48"/>
      <c r="D28" s="48"/>
      <c r="E28" s="48"/>
      <c r="F28" s="48"/>
      <c r="G28" s="48"/>
      <c r="I28" s="33"/>
    </row>
    <row r="29" spans="2:9" ht="16.8" x14ac:dyDescent="0.3">
      <c r="B29" s="3">
        <v>2.1</v>
      </c>
      <c r="C29" s="36" t="s">
        <v>143</v>
      </c>
      <c r="D29" s="3" t="s">
        <v>4</v>
      </c>
      <c r="E29" s="34">
        <v>2</v>
      </c>
      <c r="F29" s="11"/>
      <c r="G29" s="11">
        <f>+F29*E29</f>
        <v>0</v>
      </c>
      <c r="I29" s="33"/>
    </row>
    <row r="30" spans="2:9" ht="50.4" x14ac:dyDescent="0.3">
      <c r="B30" s="3">
        <v>2.2000000000000002</v>
      </c>
      <c r="C30" s="2" t="s">
        <v>144</v>
      </c>
      <c r="D30" s="3" t="s">
        <v>4</v>
      </c>
      <c r="E30" s="11">
        <v>16</v>
      </c>
      <c r="F30" s="11"/>
      <c r="G30" s="11">
        <f t="shared" ref="G30:G32" si="6">+F30*E30</f>
        <v>0</v>
      </c>
      <c r="I30" s="33"/>
    </row>
    <row r="31" spans="2:9" ht="84" x14ac:dyDescent="0.3">
      <c r="B31" s="3">
        <v>2.2999999999999998</v>
      </c>
      <c r="C31" s="2" t="s">
        <v>145</v>
      </c>
      <c r="D31" s="3" t="s">
        <v>39</v>
      </c>
      <c r="E31" s="11">
        <v>2</v>
      </c>
      <c r="F31" s="11"/>
      <c r="G31" s="11">
        <f t="shared" si="6"/>
        <v>0</v>
      </c>
      <c r="I31" s="33"/>
    </row>
    <row r="32" spans="2:9" ht="16.8" x14ac:dyDescent="0.3">
      <c r="B32" s="3">
        <v>2.4</v>
      </c>
      <c r="C32" s="2" t="s">
        <v>146</v>
      </c>
      <c r="D32" s="3" t="s">
        <v>39</v>
      </c>
      <c r="E32" s="11">
        <v>1</v>
      </c>
      <c r="F32" s="11"/>
      <c r="G32" s="11">
        <f t="shared" si="6"/>
        <v>0</v>
      </c>
      <c r="I32" s="33"/>
    </row>
    <row r="33" spans="2:9" x14ac:dyDescent="0.3">
      <c r="I33" s="33"/>
    </row>
    <row r="34" spans="2:9" ht="16.8" x14ac:dyDescent="0.3">
      <c r="B34" s="6"/>
      <c r="C34" s="6"/>
      <c r="D34" s="47" t="s">
        <v>9</v>
      </c>
      <c r="E34" s="47"/>
      <c r="F34" s="47"/>
      <c r="G34" s="7">
        <f>+SUM(G29:G32)</f>
        <v>0</v>
      </c>
      <c r="I34" s="33"/>
    </row>
    <row r="35" spans="2:9" ht="16.8" x14ac:dyDescent="0.3">
      <c r="C35" s="1"/>
      <c r="I35" s="33"/>
    </row>
  </sheetData>
  <mergeCells count="6">
    <mergeCell ref="B28:G28"/>
    <mergeCell ref="D34:F34"/>
    <mergeCell ref="B2:F2"/>
    <mergeCell ref="B6:F6"/>
    <mergeCell ref="B8:G8"/>
    <mergeCell ref="D26:F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2165-0C15-4B61-84A2-20EF9096D9C3}">
  <dimension ref="B2:I38"/>
  <sheetViews>
    <sheetView showGridLines="0" zoomScale="80" zoomScaleNormal="80" workbookViewId="0">
      <selection activeCell="G12" sqref="G12"/>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4" t="s">
        <v>486</v>
      </c>
      <c r="C2" s="54"/>
      <c r="D2" s="54"/>
      <c r="E2" s="54"/>
      <c r="F2" s="54"/>
      <c r="G2" s="8"/>
    </row>
    <row r="3" spans="2:9" ht="15" thickBot="1" x14ac:dyDescent="0.35"/>
    <row r="4" spans="2:9" ht="15" thickBot="1" x14ac:dyDescent="0.35">
      <c r="B4" s="12" t="str">
        <f>+B9</f>
        <v>1. OPREMA</v>
      </c>
      <c r="C4" s="32"/>
      <c r="D4" s="30"/>
      <c r="E4" s="30"/>
      <c r="F4" s="31"/>
      <c r="G4" s="14">
        <f>+G20</f>
        <v>0</v>
      </c>
      <c r="I4" s="33"/>
    </row>
    <row r="5" spans="2:9" ht="15" thickBot="1" x14ac:dyDescent="0.35">
      <c r="B5" s="12" t="str">
        <f>+B22</f>
        <v>2.INSTALACIONI MATERIJAL</v>
      </c>
      <c r="C5" s="32"/>
      <c r="D5" s="30"/>
      <c r="E5" s="30"/>
      <c r="F5" s="31"/>
      <c r="G5" s="14">
        <f>+G32</f>
        <v>0</v>
      </c>
      <c r="I5" s="33"/>
    </row>
    <row r="6" spans="2:9" ht="15" thickBot="1" x14ac:dyDescent="0.35">
      <c r="B6" s="32" t="str">
        <f>+B34</f>
        <v>3.RADOVI I DRUGI TROŠKOVI</v>
      </c>
      <c r="C6" s="39"/>
      <c r="D6" s="30"/>
      <c r="E6" s="30"/>
      <c r="F6" s="31"/>
      <c r="G6" s="14">
        <f>+G38</f>
        <v>0</v>
      </c>
      <c r="I6" s="33"/>
    </row>
    <row r="7" spans="2:9" ht="15" thickBot="1" x14ac:dyDescent="0.35">
      <c r="B7" s="64" t="s">
        <v>25</v>
      </c>
      <c r="C7" s="65"/>
      <c r="D7" s="65"/>
      <c r="E7" s="65"/>
      <c r="F7" s="66"/>
      <c r="G7" s="14">
        <f>+SUM(G4:G6)</f>
        <v>0</v>
      </c>
      <c r="I7" s="33"/>
    </row>
    <row r="8" spans="2:9" x14ac:dyDescent="0.3">
      <c r="I8" s="33"/>
    </row>
    <row r="9" spans="2:9" ht="18.600000000000001" x14ac:dyDescent="0.55000000000000004">
      <c r="B9" s="48" t="s">
        <v>483</v>
      </c>
      <c r="C9" s="48"/>
      <c r="D9" s="48"/>
      <c r="E9" s="48"/>
      <c r="F9" s="48"/>
      <c r="G9" s="48"/>
      <c r="I9" s="33"/>
    </row>
    <row r="10" spans="2:9" ht="16.8" x14ac:dyDescent="0.3">
      <c r="D10" s="5" t="s">
        <v>0</v>
      </c>
      <c r="E10" s="5" t="s">
        <v>1</v>
      </c>
      <c r="F10" s="5" t="s">
        <v>2</v>
      </c>
      <c r="G10" s="5" t="s">
        <v>3</v>
      </c>
      <c r="I10" s="33"/>
    </row>
    <row r="11" spans="2:9" ht="268.8" x14ac:dyDescent="0.3">
      <c r="B11" s="3">
        <v>1.1000000000000001</v>
      </c>
      <c r="C11" s="18" t="s">
        <v>147</v>
      </c>
      <c r="D11" s="3" t="s">
        <v>34</v>
      </c>
      <c r="E11" s="34">
        <v>1</v>
      </c>
      <c r="F11" s="11"/>
      <c r="G11" s="11">
        <f>+F11*E11</f>
        <v>0</v>
      </c>
      <c r="I11" s="33"/>
    </row>
    <row r="12" spans="2:9" ht="252" x14ac:dyDescent="0.3">
      <c r="B12" s="3">
        <v>1.2</v>
      </c>
      <c r="C12" s="36" t="s">
        <v>148</v>
      </c>
      <c r="D12" s="3" t="s">
        <v>4</v>
      </c>
      <c r="E12" s="34">
        <v>50</v>
      </c>
      <c r="F12" s="11"/>
      <c r="G12" s="11">
        <f t="shared" ref="G12:G18" si="0">+F12*E12</f>
        <v>0</v>
      </c>
      <c r="I12" s="33"/>
    </row>
    <row r="13" spans="2:9" ht="67.2" x14ac:dyDescent="0.3">
      <c r="B13" s="3">
        <v>1.3</v>
      </c>
      <c r="C13" s="36" t="s">
        <v>149</v>
      </c>
      <c r="D13" s="3" t="s">
        <v>4</v>
      </c>
      <c r="E13" s="34">
        <v>4</v>
      </c>
      <c r="F13" s="11"/>
      <c r="G13" s="11">
        <f t="shared" si="0"/>
        <v>0</v>
      </c>
      <c r="I13" s="33"/>
    </row>
    <row r="14" spans="2:9" ht="134.4" x14ac:dyDescent="0.3">
      <c r="B14" s="3">
        <v>1.4</v>
      </c>
      <c r="C14" s="36" t="s">
        <v>150</v>
      </c>
      <c r="D14" s="3" t="s">
        <v>4</v>
      </c>
      <c r="E14" s="34">
        <v>24</v>
      </c>
      <c r="F14" s="11"/>
      <c r="G14" s="11">
        <f>+F14*E14</f>
        <v>0</v>
      </c>
      <c r="I14" s="33"/>
    </row>
    <row r="15" spans="2:9" ht="126.6" customHeight="1" x14ac:dyDescent="0.3">
      <c r="B15" s="3">
        <v>1.5</v>
      </c>
      <c r="C15" s="36" t="s">
        <v>151</v>
      </c>
      <c r="D15" s="3" t="s">
        <v>4</v>
      </c>
      <c r="E15" s="34">
        <v>8</v>
      </c>
      <c r="F15" s="11"/>
      <c r="G15" s="11">
        <f t="shared" si="0"/>
        <v>0</v>
      </c>
      <c r="I15" s="33"/>
    </row>
    <row r="16" spans="2:9" ht="67.2" x14ac:dyDescent="0.3">
      <c r="B16" s="3">
        <v>1.6</v>
      </c>
      <c r="C16" s="36" t="s">
        <v>152</v>
      </c>
      <c r="D16" s="3" t="s">
        <v>4</v>
      </c>
      <c r="E16" s="34">
        <v>1</v>
      </c>
      <c r="F16" s="11"/>
      <c r="G16" s="11">
        <f t="shared" si="0"/>
        <v>0</v>
      </c>
      <c r="I16" s="33"/>
    </row>
    <row r="17" spans="2:9" ht="33.6" x14ac:dyDescent="0.3">
      <c r="B17" s="3">
        <v>1.7</v>
      </c>
      <c r="C17" s="36" t="s">
        <v>153</v>
      </c>
      <c r="D17" s="3" t="s">
        <v>4</v>
      </c>
      <c r="E17" s="34">
        <v>1</v>
      </c>
      <c r="F17" s="11"/>
      <c r="G17" s="11">
        <f t="shared" si="0"/>
        <v>0</v>
      </c>
      <c r="I17" s="33"/>
    </row>
    <row r="18" spans="2:9" ht="67.2" x14ac:dyDescent="0.3">
      <c r="B18" s="3">
        <v>1.8</v>
      </c>
      <c r="C18" s="36" t="s">
        <v>154</v>
      </c>
      <c r="D18" s="3" t="s">
        <v>4</v>
      </c>
      <c r="E18" s="34">
        <v>2</v>
      </c>
      <c r="F18" s="11"/>
      <c r="G18" s="11">
        <f t="shared" si="0"/>
        <v>0</v>
      </c>
      <c r="I18" s="33"/>
    </row>
    <row r="19" spans="2:9" x14ac:dyDescent="0.3">
      <c r="C19" s="19"/>
      <c r="I19" s="33"/>
    </row>
    <row r="20" spans="2:9" ht="16.8" x14ac:dyDescent="0.3">
      <c r="B20" s="6"/>
      <c r="C20" s="6"/>
      <c r="D20" s="47" t="s">
        <v>5</v>
      </c>
      <c r="E20" s="47"/>
      <c r="F20" s="47"/>
      <c r="G20" s="7">
        <f>+SUM(G11:G18)</f>
        <v>0</v>
      </c>
      <c r="I20" s="33"/>
    </row>
    <row r="21" spans="2:9" ht="16.8" x14ac:dyDescent="0.3">
      <c r="D21" s="20"/>
      <c r="E21" s="20"/>
      <c r="F21" s="20"/>
      <c r="G21" s="21"/>
      <c r="I21" s="33"/>
    </row>
    <row r="22" spans="2:9" ht="18.600000000000001" x14ac:dyDescent="0.55000000000000004">
      <c r="B22" s="48" t="s">
        <v>485</v>
      </c>
      <c r="C22" s="48"/>
      <c r="D22" s="48"/>
      <c r="E22" s="48"/>
      <c r="F22" s="48"/>
      <c r="G22" s="48"/>
      <c r="I22" s="33"/>
    </row>
    <row r="23" spans="2:9" ht="33.6" x14ac:dyDescent="0.3">
      <c r="B23" s="3">
        <v>2.1</v>
      </c>
      <c r="C23" s="36" t="s">
        <v>155</v>
      </c>
      <c r="D23" s="3" t="s">
        <v>8</v>
      </c>
      <c r="E23" s="34">
        <v>1200</v>
      </c>
      <c r="F23" s="11"/>
      <c r="G23" s="11">
        <f>+F23*E23</f>
        <v>0</v>
      </c>
      <c r="I23" s="33"/>
    </row>
    <row r="24" spans="2:9" ht="33.6" x14ac:dyDescent="0.3">
      <c r="B24" s="3">
        <v>2.2000000000000002</v>
      </c>
      <c r="C24" s="2" t="s">
        <v>156</v>
      </c>
      <c r="D24" s="3" t="s">
        <v>8</v>
      </c>
      <c r="E24" s="11">
        <v>300</v>
      </c>
      <c r="F24" s="11"/>
      <c r="G24" s="11">
        <f t="shared" ref="G24:G26" si="1">+F24*E24</f>
        <v>0</v>
      </c>
      <c r="I24" s="33"/>
    </row>
    <row r="25" spans="2:9" ht="33.6" x14ac:dyDescent="0.3">
      <c r="B25" s="3">
        <v>2.2999999999999998</v>
      </c>
      <c r="C25" s="2" t="s">
        <v>157</v>
      </c>
      <c r="D25" s="3" t="s">
        <v>8</v>
      </c>
      <c r="E25" s="11">
        <v>200</v>
      </c>
      <c r="F25" s="11"/>
      <c r="G25" s="11">
        <f t="shared" si="1"/>
        <v>0</v>
      </c>
      <c r="I25" s="33"/>
    </row>
    <row r="26" spans="2:9" ht="33.6" x14ac:dyDescent="0.3">
      <c r="B26" s="3">
        <v>2.4</v>
      </c>
      <c r="C26" s="2" t="s">
        <v>158</v>
      </c>
      <c r="D26" s="3" t="s">
        <v>8</v>
      </c>
      <c r="E26" s="11">
        <v>20</v>
      </c>
      <c r="F26" s="11"/>
      <c r="G26" s="11">
        <f t="shared" si="1"/>
        <v>0</v>
      </c>
      <c r="I26" s="33"/>
    </row>
    <row r="27" spans="2:9" ht="33.6" x14ac:dyDescent="0.3">
      <c r="B27" s="3">
        <v>2.5</v>
      </c>
      <c r="C27" s="2" t="s">
        <v>159</v>
      </c>
      <c r="D27" s="3" t="s">
        <v>8</v>
      </c>
      <c r="E27" s="11">
        <v>50</v>
      </c>
      <c r="F27" s="11"/>
      <c r="G27" s="11">
        <f t="shared" ref="G27:G29" si="2">+F27*E27</f>
        <v>0</v>
      </c>
      <c r="I27" s="33"/>
    </row>
    <row r="28" spans="2:9" ht="33.6" x14ac:dyDescent="0.3">
      <c r="B28" s="3">
        <v>2.6</v>
      </c>
      <c r="C28" s="2" t="s">
        <v>160</v>
      </c>
      <c r="D28" s="3" t="s">
        <v>8</v>
      </c>
      <c r="E28" s="11">
        <v>800</v>
      </c>
      <c r="F28" s="11"/>
      <c r="G28" s="11">
        <f t="shared" si="2"/>
        <v>0</v>
      </c>
      <c r="I28" s="33"/>
    </row>
    <row r="29" spans="2:9" ht="33.6" x14ac:dyDescent="0.3">
      <c r="B29" s="3">
        <v>2.7</v>
      </c>
      <c r="C29" s="2" t="s">
        <v>161</v>
      </c>
      <c r="D29" s="3" t="s">
        <v>8</v>
      </c>
      <c r="E29" s="11">
        <v>20</v>
      </c>
      <c r="F29" s="11"/>
      <c r="G29" s="11">
        <f t="shared" si="2"/>
        <v>0</v>
      </c>
      <c r="I29" s="33"/>
    </row>
    <row r="30" spans="2:9" ht="33.6" x14ac:dyDescent="0.3">
      <c r="B30" s="3">
        <v>2.8</v>
      </c>
      <c r="C30" s="2" t="s">
        <v>162</v>
      </c>
      <c r="D30" s="3" t="s">
        <v>163</v>
      </c>
      <c r="E30" s="11">
        <v>1</v>
      </c>
      <c r="F30" s="11"/>
      <c r="G30" s="11">
        <f t="shared" ref="G30" si="3">+F30*E30</f>
        <v>0</v>
      </c>
      <c r="I30" s="33"/>
    </row>
    <row r="31" spans="2:9" ht="16.8" x14ac:dyDescent="0.3">
      <c r="B31" s="23"/>
      <c r="C31" s="24"/>
      <c r="D31" s="23"/>
      <c r="E31" s="25"/>
      <c r="F31" s="25"/>
      <c r="G31" s="25"/>
      <c r="I31" s="33"/>
    </row>
    <row r="32" spans="2:9" ht="16.8" x14ac:dyDescent="0.3">
      <c r="B32" s="6"/>
      <c r="C32" s="6"/>
      <c r="D32" s="47" t="s">
        <v>9</v>
      </c>
      <c r="E32" s="47"/>
      <c r="F32" s="47"/>
      <c r="G32" s="7">
        <f>+SUM(G23:G30)</f>
        <v>0</v>
      </c>
      <c r="I32" s="33"/>
    </row>
    <row r="33" spans="2:9" ht="16.8" x14ac:dyDescent="0.3">
      <c r="C33" s="1"/>
      <c r="I33" s="33"/>
    </row>
    <row r="34" spans="2:9" ht="18.600000000000001" x14ac:dyDescent="0.55000000000000004">
      <c r="B34" s="48" t="s">
        <v>484</v>
      </c>
      <c r="C34" s="48"/>
      <c r="D34" s="48"/>
      <c r="E34" s="48"/>
      <c r="F34" s="48"/>
      <c r="G34" s="48"/>
      <c r="I34" s="33"/>
    </row>
    <row r="35" spans="2:9" ht="16.8" x14ac:dyDescent="0.3">
      <c r="B35" s="3">
        <v>3.1</v>
      </c>
      <c r="C35" s="36" t="s">
        <v>164</v>
      </c>
      <c r="D35" s="3" t="s">
        <v>34</v>
      </c>
      <c r="E35" s="34">
        <v>1</v>
      </c>
      <c r="F35" s="11"/>
      <c r="G35" s="11">
        <f>+F35*E35</f>
        <v>0</v>
      </c>
      <c r="I35" s="33"/>
    </row>
    <row r="36" spans="2:9" ht="151.19999999999999" x14ac:dyDescent="0.3">
      <c r="B36" s="3">
        <v>3.2</v>
      </c>
      <c r="C36" s="2" t="s">
        <v>165</v>
      </c>
      <c r="D36" s="3" t="s">
        <v>34</v>
      </c>
      <c r="E36" s="11">
        <v>1</v>
      </c>
      <c r="F36" s="11"/>
      <c r="G36" s="11">
        <f t="shared" ref="G36" si="4">+F36*E36</f>
        <v>0</v>
      </c>
      <c r="I36" s="33"/>
    </row>
    <row r="37" spans="2:9" ht="16.8" x14ac:dyDescent="0.3">
      <c r="B37" s="23"/>
      <c r="C37" s="24"/>
      <c r="D37" s="23"/>
      <c r="E37" s="25"/>
      <c r="F37" s="25"/>
      <c r="G37" s="25"/>
      <c r="I37" s="33"/>
    </row>
    <row r="38" spans="2:9" ht="16.8" x14ac:dyDescent="0.3">
      <c r="B38" s="6"/>
      <c r="C38" s="6"/>
      <c r="D38" s="47" t="s">
        <v>10</v>
      </c>
      <c r="E38" s="47"/>
      <c r="F38" s="47"/>
      <c r="G38" s="7">
        <f>+SUM(G35:G36)</f>
        <v>0</v>
      </c>
      <c r="I38" s="33"/>
    </row>
  </sheetData>
  <mergeCells count="8">
    <mergeCell ref="B34:G34"/>
    <mergeCell ref="D38:F38"/>
    <mergeCell ref="B2:F2"/>
    <mergeCell ref="B7:F7"/>
    <mergeCell ref="B9:G9"/>
    <mergeCell ref="D20:F20"/>
    <mergeCell ref="B22:G22"/>
    <mergeCell ref="D32:F3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7304-2B5D-4EA8-B624-0B381F77A0ED}">
  <dimension ref="B2:G106"/>
  <sheetViews>
    <sheetView showGridLines="0" topLeftCell="A99" zoomScale="80" zoomScaleNormal="80" workbookViewId="0">
      <selection activeCell="G7" sqref="G7"/>
    </sheetView>
  </sheetViews>
  <sheetFormatPr defaultRowHeight="14.4" x14ac:dyDescent="0.3"/>
  <cols>
    <col min="1" max="1" width="4.6640625" customWidth="1"/>
    <col min="2" max="2" width="5.77734375" customWidth="1"/>
    <col min="3" max="3" width="70" customWidth="1"/>
    <col min="5" max="5" width="9" bestFit="1" customWidth="1"/>
    <col min="6" max="6" width="11.88671875" bestFit="1" customWidth="1"/>
    <col min="7" max="7" width="13.109375" customWidth="1"/>
  </cols>
  <sheetData>
    <row r="2" spans="2:7" ht="18.600000000000001" x14ac:dyDescent="0.55000000000000004">
      <c r="B2" s="54" t="s">
        <v>232</v>
      </c>
      <c r="C2" s="54"/>
      <c r="D2" s="54"/>
      <c r="E2" s="54"/>
      <c r="F2" s="54"/>
      <c r="G2" s="8"/>
    </row>
    <row r="3" spans="2:7" ht="15" thickBot="1" x14ac:dyDescent="0.35"/>
    <row r="4" spans="2:7" ht="15" thickBot="1" x14ac:dyDescent="0.35">
      <c r="B4" s="12" t="str">
        <f>+B8</f>
        <v>A. OBJEKAT 3</v>
      </c>
      <c r="C4" s="32"/>
      <c r="D4" s="30"/>
      <c r="E4" s="30"/>
      <c r="F4" s="31"/>
      <c r="G4" s="14">
        <f>+G63</f>
        <v>0</v>
      </c>
    </row>
    <row r="5" spans="2:7" ht="15" thickBot="1" x14ac:dyDescent="0.35">
      <c r="B5" s="40" t="str">
        <f>+B65</f>
        <v>B. OBJEKAT 4</v>
      </c>
      <c r="C5" s="32"/>
      <c r="D5" s="30"/>
      <c r="E5" s="30"/>
      <c r="F5" s="31"/>
      <c r="G5" s="14">
        <f>+G106</f>
        <v>0</v>
      </c>
    </row>
    <row r="6" spans="2:7" ht="15" thickBot="1" x14ac:dyDescent="0.35">
      <c r="B6" s="50" t="s">
        <v>28</v>
      </c>
      <c r="C6" s="51"/>
      <c r="D6" s="51"/>
      <c r="E6" s="51"/>
      <c r="F6" s="52"/>
      <c r="G6" s="28">
        <f>+G5+G4</f>
        <v>0</v>
      </c>
    </row>
    <row r="7" spans="2:7" x14ac:dyDescent="0.3">
      <c r="B7" s="26"/>
      <c r="C7" s="26"/>
      <c r="D7" s="26"/>
      <c r="E7" s="26"/>
      <c r="F7" s="26"/>
      <c r="G7" s="27"/>
    </row>
    <row r="8" spans="2:7" ht="19.2" x14ac:dyDescent="0.55000000000000004">
      <c r="B8" s="17" t="s">
        <v>367</v>
      </c>
    </row>
    <row r="10" spans="2:7" ht="18.600000000000001" x14ac:dyDescent="0.55000000000000004">
      <c r="B10" s="48" t="s">
        <v>166</v>
      </c>
      <c r="C10" s="48"/>
      <c r="D10" s="48"/>
      <c r="E10" s="48"/>
      <c r="F10" s="48"/>
      <c r="G10" s="48"/>
    </row>
    <row r="11" spans="2:7" ht="16.8" customHeight="1" x14ac:dyDescent="0.3">
      <c r="D11" s="5" t="s">
        <v>0</v>
      </c>
      <c r="E11" s="5" t="s">
        <v>1</v>
      </c>
      <c r="F11" s="5" t="s">
        <v>2</v>
      </c>
      <c r="G11" s="5" t="s">
        <v>3</v>
      </c>
    </row>
    <row r="12" spans="2:7" ht="16.8" x14ac:dyDescent="0.3">
      <c r="B12" s="3">
        <v>1.1000000000000001</v>
      </c>
      <c r="C12" s="2" t="s">
        <v>167</v>
      </c>
      <c r="D12" s="3" t="s">
        <v>163</v>
      </c>
      <c r="E12" s="3">
        <v>1</v>
      </c>
      <c r="F12" s="11"/>
      <c r="G12" s="11">
        <f>+F12*E12</f>
        <v>0</v>
      </c>
    </row>
    <row r="13" spans="2:7" ht="33.6" x14ac:dyDescent="0.3">
      <c r="B13" s="3">
        <v>1.2</v>
      </c>
      <c r="C13" s="18" t="s">
        <v>168</v>
      </c>
      <c r="D13" s="3" t="s">
        <v>4</v>
      </c>
      <c r="E13" s="3">
        <v>16</v>
      </c>
      <c r="F13" s="11"/>
      <c r="G13" s="11">
        <f t="shared" ref="G13:G18" si="0">+F13*E13</f>
        <v>0</v>
      </c>
    </row>
    <row r="14" spans="2:7" ht="33.6" x14ac:dyDescent="0.3">
      <c r="B14" s="3">
        <v>1.3</v>
      </c>
      <c r="C14" s="18" t="s">
        <v>169</v>
      </c>
      <c r="D14" s="3" t="s">
        <v>4</v>
      </c>
      <c r="E14" s="3">
        <v>4</v>
      </c>
      <c r="F14" s="11"/>
      <c r="G14" s="11">
        <f t="shared" si="0"/>
        <v>0</v>
      </c>
    </row>
    <row r="15" spans="2:7" ht="48" customHeight="1" x14ac:dyDescent="0.3">
      <c r="B15" s="3">
        <v>1.4</v>
      </c>
      <c r="C15" s="18" t="s">
        <v>170</v>
      </c>
      <c r="D15" s="3" t="s">
        <v>163</v>
      </c>
      <c r="E15" s="3">
        <v>1</v>
      </c>
      <c r="F15" s="11"/>
      <c r="G15" s="11">
        <f t="shared" si="0"/>
        <v>0</v>
      </c>
    </row>
    <row r="16" spans="2:7" ht="33.6" x14ac:dyDescent="0.3">
      <c r="B16" s="3">
        <v>1.5</v>
      </c>
      <c r="C16" s="18" t="s">
        <v>171</v>
      </c>
      <c r="D16" s="3" t="s">
        <v>4</v>
      </c>
      <c r="E16" s="3">
        <v>2</v>
      </c>
      <c r="F16" s="11"/>
      <c r="G16" s="11">
        <f t="shared" si="0"/>
        <v>0</v>
      </c>
    </row>
    <row r="17" spans="2:7" ht="31.2" customHeight="1" x14ac:dyDescent="0.3">
      <c r="B17" s="3">
        <v>1.6</v>
      </c>
      <c r="C17" s="18" t="s">
        <v>173</v>
      </c>
      <c r="D17" s="3" t="s">
        <v>163</v>
      </c>
      <c r="E17" s="3">
        <v>1</v>
      </c>
      <c r="F17" s="11"/>
      <c r="G17" s="11">
        <f t="shared" si="0"/>
        <v>0</v>
      </c>
    </row>
    <row r="18" spans="2:7" ht="33.6" x14ac:dyDescent="0.3">
      <c r="B18" s="3">
        <v>1.7</v>
      </c>
      <c r="C18" s="18" t="s">
        <v>172</v>
      </c>
      <c r="D18" s="3" t="s">
        <v>16</v>
      </c>
      <c r="E18" s="11">
        <v>1</v>
      </c>
      <c r="F18" s="11"/>
      <c r="G18" s="11">
        <f t="shared" si="0"/>
        <v>0</v>
      </c>
    </row>
    <row r="19" spans="2:7" ht="14.4" customHeight="1" x14ac:dyDescent="0.3">
      <c r="C19" s="19"/>
    </row>
    <row r="20" spans="2:7" ht="16.8" x14ac:dyDescent="0.3">
      <c r="C20" s="6"/>
      <c r="D20" s="47" t="s">
        <v>5</v>
      </c>
      <c r="E20" s="47"/>
      <c r="F20" s="47"/>
      <c r="G20" s="7">
        <f>+SUM(G12:G18)</f>
        <v>0</v>
      </c>
    </row>
    <row r="21" spans="2:7" ht="16.8" x14ac:dyDescent="0.3">
      <c r="D21" s="20"/>
      <c r="E21" s="20"/>
      <c r="F21" s="20"/>
      <c r="G21" s="21"/>
    </row>
    <row r="22" spans="2:7" ht="18.600000000000001" x14ac:dyDescent="0.55000000000000004">
      <c r="B22" s="48" t="s">
        <v>174</v>
      </c>
      <c r="C22" s="48"/>
      <c r="D22" s="48"/>
      <c r="E22" s="48"/>
      <c r="F22" s="48"/>
      <c r="G22" s="48"/>
    </row>
    <row r="23" spans="2:7" ht="33.6" x14ac:dyDescent="0.3">
      <c r="B23" s="3">
        <v>2.1</v>
      </c>
      <c r="C23" s="18" t="s">
        <v>175</v>
      </c>
      <c r="D23" s="3" t="s">
        <v>4</v>
      </c>
      <c r="E23" s="34">
        <v>13</v>
      </c>
      <c r="F23" s="11"/>
      <c r="G23" s="11">
        <f>+F23*E23</f>
        <v>0</v>
      </c>
    </row>
    <row r="24" spans="2:7" ht="33.6" x14ac:dyDescent="0.3">
      <c r="B24" s="3">
        <v>2.2000000000000002</v>
      </c>
      <c r="C24" s="18" t="s">
        <v>176</v>
      </c>
      <c r="D24" s="3" t="s">
        <v>4</v>
      </c>
      <c r="E24" s="34">
        <v>7</v>
      </c>
      <c r="F24" s="11"/>
      <c r="G24" s="11">
        <f t="shared" ref="G24:G37" si="1">+F24*E24</f>
        <v>0</v>
      </c>
    </row>
    <row r="25" spans="2:7" ht="16.8" x14ac:dyDescent="0.3">
      <c r="B25" s="3">
        <v>2.2999999999999998</v>
      </c>
      <c r="C25" s="18" t="s">
        <v>177</v>
      </c>
      <c r="D25" s="3"/>
      <c r="E25" s="34"/>
      <c r="F25" s="11"/>
      <c r="G25" s="11"/>
    </row>
    <row r="26" spans="2:7" ht="16.8" x14ac:dyDescent="0.3">
      <c r="B26" s="3"/>
      <c r="C26" s="18" t="s">
        <v>178</v>
      </c>
      <c r="D26" s="3" t="s">
        <v>4</v>
      </c>
      <c r="E26" s="34">
        <v>1</v>
      </c>
      <c r="F26" s="11"/>
      <c r="G26" s="11">
        <f t="shared" si="1"/>
        <v>0</v>
      </c>
    </row>
    <row r="27" spans="2:7" ht="16.8" x14ac:dyDescent="0.3">
      <c r="B27" s="3"/>
      <c r="C27" s="18" t="s">
        <v>179</v>
      </c>
      <c r="D27" s="3" t="s">
        <v>4</v>
      </c>
      <c r="E27" s="34">
        <v>1</v>
      </c>
      <c r="F27" s="11"/>
      <c r="G27" s="11">
        <f t="shared" si="1"/>
        <v>0</v>
      </c>
    </row>
    <row r="28" spans="2:7" ht="16.8" x14ac:dyDescent="0.3">
      <c r="B28" s="3"/>
      <c r="C28" s="18" t="s">
        <v>180</v>
      </c>
      <c r="D28" s="3" t="s">
        <v>4</v>
      </c>
      <c r="E28" s="34">
        <v>2</v>
      </c>
      <c r="F28" s="11"/>
      <c r="G28" s="11">
        <f t="shared" si="1"/>
        <v>0</v>
      </c>
    </row>
    <row r="29" spans="2:7" ht="16.8" x14ac:dyDescent="0.3">
      <c r="B29" s="3"/>
      <c r="C29" s="18" t="s">
        <v>181</v>
      </c>
      <c r="D29" s="3" t="s">
        <v>4</v>
      </c>
      <c r="E29" s="34">
        <v>5</v>
      </c>
      <c r="F29" s="11"/>
      <c r="G29" s="11">
        <f t="shared" si="1"/>
        <v>0</v>
      </c>
    </row>
    <row r="30" spans="2:7" ht="16.8" x14ac:dyDescent="0.3">
      <c r="B30" s="3">
        <v>2.4</v>
      </c>
      <c r="C30" s="18" t="s">
        <v>182</v>
      </c>
      <c r="D30" s="3" t="s">
        <v>4</v>
      </c>
      <c r="E30" s="34">
        <v>9</v>
      </c>
      <c r="F30" s="11"/>
      <c r="G30" s="11">
        <f t="shared" si="1"/>
        <v>0</v>
      </c>
    </row>
    <row r="31" spans="2:7" ht="16.8" x14ac:dyDescent="0.3">
      <c r="B31" s="3">
        <v>2.5</v>
      </c>
      <c r="C31" s="18" t="s">
        <v>183</v>
      </c>
      <c r="D31" s="3" t="s">
        <v>4</v>
      </c>
      <c r="E31" s="34">
        <v>9</v>
      </c>
      <c r="F31" s="11"/>
      <c r="G31" s="11">
        <f t="shared" si="1"/>
        <v>0</v>
      </c>
    </row>
    <row r="32" spans="2:7" ht="67.2" x14ac:dyDescent="0.3">
      <c r="B32" s="3">
        <v>2.6</v>
      </c>
      <c r="C32" s="18" t="s">
        <v>184</v>
      </c>
      <c r="D32" s="3"/>
      <c r="E32" s="11"/>
      <c r="F32" s="11"/>
      <c r="G32" s="11"/>
    </row>
    <row r="33" spans="2:7" ht="16.8" x14ac:dyDescent="0.3">
      <c r="B33" s="3"/>
      <c r="C33" s="18" t="s">
        <v>185</v>
      </c>
      <c r="D33" s="3" t="s">
        <v>8</v>
      </c>
      <c r="E33" s="34">
        <v>105</v>
      </c>
      <c r="F33" s="11"/>
      <c r="G33" s="11">
        <f t="shared" si="1"/>
        <v>0</v>
      </c>
    </row>
    <row r="34" spans="2:7" ht="16.8" x14ac:dyDescent="0.3">
      <c r="B34" s="3"/>
      <c r="C34" s="18" t="s">
        <v>186</v>
      </c>
      <c r="D34" s="3" t="s">
        <v>8</v>
      </c>
      <c r="E34" s="34">
        <v>6</v>
      </c>
      <c r="F34" s="11"/>
      <c r="G34" s="11">
        <f t="shared" si="1"/>
        <v>0</v>
      </c>
    </row>
    <row r="35" spans="2:7" ht="33.6" x14ac:dyDescent="0.3">
      <c r="B35" s="3">
        <v>2.7</v>
      </c>
      <c r="C35" s="18" t="s">
        <v>187</v>
      </c>
      <c r="D35" s="3" t="s">
        <v>188</v>
      </c>
      <c r="E35" s="11">
        <v>50</v>
      </c>
      <c r="F35" s="11"/>
      <c r="G35" s="11">
        <f>+F35/2</f>
        <v>0</v>
      </c>
    </row>
    <row r="36" spans="2:7" ht="33.6" x14ac:dyDescent="0.3">
      <c r="B36" s="3">
        <v>2.8</v>
      </c>
      <c r="C36" s="18" t="s">
        <v>189</v>
      </c>
      <c r="D36" s="3" t="s">
        <v>4</v>
      </c>
      <c r="E36" s="11">
        <v>2</v>
      </c>
      <c r="F36" s="11"/>
      <c r="G36" s="11">
        <f t="shared" si="1"/>
        <v>0</v>
      </c>
    </row>
    <row r="37" spans="2:7" ht="50.4" x14ac:dyDescent="0.3">
      <c r="B37" s="3">
        <v>2.9</v>
      </c>
      <c r="C37" s="18" t="s">
        <v>190</v>
      </c>
      <c r="D37" s="3" t="s">
        <v>4</v>
      </c>
      <c r="E37" s="11">
        <v>2</v>
      </c>
      <c r="F37" s="11"/>
      <c r="G37" s="11">
        <f t="shared" si="1"/>
        <v>0</v>
      </c>
    </row>
    <row r="38" spans="2:7" ht="50.4" x14ac:dyDescent="0.3">
      <c r="B38" s="10" t="s">
        <v>6</v>
      </c>
      <c r="C38" s="18" t="s">
        <v>190</v>
      </c>
      <c r="D38" s="3" t="s">
        <v>163</v>
      </c>
      <c r="E38" s="11">
        <v>1</v>
      </c>
      <c r="F38" s="11"/>
      <c r="G38" s="11">
        <f t="shared" ref="G38:G42" si="2">+F38*E38</f>
        <v>0</v>
      </c>
    </row>
    <row r="39" spans="2:7" ht="16.8" x14ac:dyDescent="0.3">
      <c r="B39" s="3">
        <v>2.11</v>
      </c>
      <c r="C39" s="18" t="s">
        <v>191</v>
      </c>
      <c r="D39" s="3"/>
      <c r="E39" s="11"/>
      <c r="F39" s="11"/>
      <c r="G39" s="11"/>
    </row>
    <row r="40" spans="2:7" ht="16.8" x14ac:dyDescent="0.3">
      <c r="B40" s="10"/>
      <c r="C40" s="18" t="s">
        <v>192</v>
      </c>
      <c r="D40" s="3" t="s">
        <v>8</v>
      </c>
      <c r="E40" s="11">
        <v>12</v>
      </c>
      <c r="F40" s="11"/>
      <c r="G40" s="11">
        <f t="shared" si="2"/>
        <v>0</v>
      </c>
    </row>
    <row r="41" spans="2:7" ht="16.8" x14ac:dyDescent="0.3">
      <c r="B41" s="10"/>
      <c r="C41" s="18" t="s">
        <v>193</v>
      </c>
      <c r="D41" s="3" t="s">
        <v>8</v>
      </c>
      <c r="E41" s="11">
        <v>16</v>
      </c>
      <c r="F41" s="11"/>
      <c r="G41" s="11">
        <f t="shared" si="2"/>
        <v>0</v>
      </c>
    </row>
    <row r="42" spans="2:7" ht="16.8" x14ac:dyDescent="0.3">
      <c r="B42" s="3">
        <v>2.12</v>
      </c>
      <c r="C42" s="18" t="s">
        <v>194</v>
      </c>
      <c r="D42" s="3" t="s">
        <v>4</v>
      </c>
      <c r="E42" s="11">
        <v>8</v>
      </c>
      <c r="F42" s="11"/>
      <c r="G42" s="11">
        <f t="shared" si="2"/>
        <v>0</v>
      </c>
    </row>
    <row r="43" spans="2:7" ht="33.6" x14ac:dyDescent="0.3">
      <c r="B43" s="3">
        <v>2.13</v>
      </c>
      <c r="C43" s="18" t="s">
        <v>195</v>
      </c>
      <c r="D43" s="3" t="s">
        <v>4</v>
      </c>
      <c r="E43" s="11">
        <v>2</v>
      </c>
      <c r="F43" s="11"/>
      <c r="G43" s="11">
        <f t="shared" ref="G43:G45" si="3">+F43*E43</f>
        <v>0</v>
      </c>
    </row>
    <row r="44" spans="2:7" ht="50.4" x14ac:dyDescent="0.3">
      <c r="B44" s="3">
        <v>2.14</v>
      </c>
      <c r="C44" s="18" t="s">
        <v>196</v>
      </c>
      <c r="D44" s="3"/>
      <c r="E44" s="11"/>
      <c r="F44" s="11"/>
      <c r="G44" s="11"/>
    </row>
    <row r="45" spans="2:7" ht="16.8" x14ac:dyDescent="0.3">
      <c r="B45" s="3"/>
      <c r="C45" s="18" t="s">
        <v>197</v>
      </c>
      <c r="D45" s="3" t="s">
        <v>4</v>
      </c>
      <c r="E45" s="11">
        <v>12</v>
      </c>
      <c r="F45" s="11"/>
      <c r="G45" s="11">
        <f t="shared" si="3"/>
        <v>0</v>
      </c>
    </row>
    <row r="46" spans="2:7" ht="16.8" x14ac:dyDescent="0.3">
      <c r="B46" s="3"/>
      <c r="C46" s="18" t="s">
        <v>198</v>
      </c>
      <c r="D46" s="3"/>
      <c r="E46" s="11"/>
      <c r="F46" s="11"/>
      <c r="G46" s="11"/>
    </row>
    <row r="47" spans="2:7" ht="16.8" x14ac:dyDescent="0.3">
      <c r="B47" s="3">
        <v>2.15</v>
      </c>
      <c r="C47" s="18" t="s">
        <v>199</v>
      </c>
      <c r="D47" s="3"/>
      <c r="E47" s="11"/>
      <c r="F47" s="11"/>
      <c r="G47" s="11"/>
    </row>
    <row r="48" spans="2:7" ht="16.8" x14ac:dyDescent="0.3">
      <c r="B48" s="3"/>
      <c r="C48" s="18" t="s">
        <v>192</v>
      </c>
      <c r="D48" s="3" t="s">
        <v>4</v>
      </c>
      <c r="E48" s="11">
        <v>4</v>
      </c>
      <c r="F48" s="11"/>
      <c r="G48" s="11">
        <f t="shared" ref="G48:G49" si="4">+F48*E48</f>
        <v>0</v>
      </c>
    </row>
    <row r="49" spans="2:7" ht="16.8" x14ac:dyDescent="0.3">
      <c r="B49" s="3"/>
      <c r="C49" s="18" t="s">
        <v>193</v>
      </c>
      <c r="D49" s="3" t="s">
        <v>4</v>
      </c>
      <c r="E49" s="11">
        <v>4</v>
      </c>
      <c r="F49" s="11"/>
      <c r="G49" s="11">
        <f t="shared" si="4"/>
        <v>0</v>
      </c>
    </row>
    <row r="51" spans="2:7" ht="16.8" x14ac:dyDescent="0.3">
      <c r="B51" s="6"/>
      <c r="C51" s="6"/>
      <c r="D51" s="47" t="s">
        <v>9</v>
      </c>
      <c r="E51" s="47"/>
      <c r="F51" s="47"/>
      <c r="G51" s="7">
        <f>+SUM(G23:G49)</f>
        <v>0</v>
      </c>
    </row>
    <row r="52" spans="2:7" ht="16.8" x14ac:dyDescent="0.3">
      <c r="C52" s="1"/>
    </row>
    <row r="53" spans="2:7" ht="18.600000000000001" x14ac:dyDescent="0.55000000000000004">
      <c r="B53" s="48" t="s">
        <v>200</v>
      </c>
      <c r="C53" s="48"/>
      <c r="D53" s="48"/>
      <c r="E53" s="48"/>
      <c r="F53" s="48"/>
      <c r="G53" s="48"/>
    </row>
    <row r="54" spans="2:7" ht="67.2" x14ac:dyDescent="0.3">
      <c r="B54" s="3">
        <v>3.1</v>
      </c>
      <c r="C54" s="2" t="s">
        <v>201</v>
      </c>
      <c r="D54" s="3" t="s">
        <v>188</v>
      </c>
      <c r="E54" s="11">
        <v>0.03</v>
      </c>
      <c r="F54" s="11">
        <f>+G51+G20</f>
        <v>0</v>
      </c>
      <c r="G54" s="11">
        <f>+F54*E54</f>
        <v>0</v>
      </c>
    </row>
    <row r="56" spans="2:7" ht="16.8" x14ac:dyDescent="0.3">
      <c r="B56" s="6"/>
      <c r="C56" s="6"/>
      <c r="D56" s="47" t="s">
        <v>10</v>
      </c>
      <c r="E56" s="47"/>
      <c r="F56" s="47"/>
      <c r="G56" s="7">
        <f>+SUM(G54:G54)</f>
        <v>0</v>
      </c>
    </row>
    <row r="57" spans="2:7" ht="16.8" x14ac:dyDescent="0.3">
      <c r="D57" s="20"/>
      <c r="E57" s="20"/>
      <c r="F57" s="20"/>
      <c r="G57" s="21"/>
    </row>
    <row r="58" spans="2:7" ht="16.8" customHeight="1" x14ac:dyDescent="0.3">
      <c r="B58" s="53" t="s">
        <v>27</v>
      </c>
      <c r="C58" s="53"/>
      <c r="D58" s="53"/>
      <c r="E58" s="53"/>
      <c r="F58" s="53"/>
      <c r="G58" s="53"/>
    </row>
    <row r="59" spans="2:7" ht="17.399999999999999" thickBot="1" x14ac:dyDescent="0.35">
      <c r="D59" s="20"/>
      <c r="E59" s="20"/>
      <c r="F59" s="20"/>
      <c r="G59" s="21"/>
    </row>
    <row r="60" spans="2:7" ht="15" thickBot="1" x14ac:dyDescent="0.35">
      <c r="B60" s="12" t="str">
        <f>+B10</f>
        <v>1. DEMONTAŽNI RADOVI</v>
      </c>
      <c r="C60" s="12"/>
      <c r="D60" s="13"/>
      <c r="E60" s="13"/>
      <c r="F60" s="13"/>
      <c r="G60" s="14">
        <f>+G20</f>
        <v>0</v>
      </c>
    </row>
    <row r="61" spans="2:7" ht="15" thickBot="1" x14ac:dyDescent="0.35">
      <c r="B61" s="12" t="str">
        <f>+B22</f>
        <v>2. MONTAŽNI RADOVI - ISPORUKA, UGRADNJA</v>
      </c>
      <c r="C61" s="12"/>
      <c r="D61" s="13"/>
      <c r="E61" s="13"/>
      <c r="F61" s="13"/>
      <c r="G61" s="14">
        <f>+G51</f>
        <v>0</v>
      </c>
    </row>
    <row r="62" spans="2:7" ht="15" thickBot="1" x14ac:dyDescent="0.35">
      <c r="B62" s="12" t="str">
        <f>+B53</f>
        <v>3. PRIPREMNO ZAVRŠNI RADOVI</v>
      </c>
      <c r="C62" s="12"/>
      <c r="D62" s="13"/>
      <c r="E62" s="13"/>
      <c r="F62" s="13"/>
      <c r="G62" s="14">
        <f>+G56</f>
        <v>0</v>
      </c>
    </row>
    <row r="63" spans="2:7" ht="15" thickBot="1" x14ac:dyDescent="0.35">
      <c r="B63" s="50" t="s">
        <v>25</v>
      </c>
      <c r="C63" s="51"/>
      <c r="D63" s="51"/>
      <c r="E63" s="51"/>
      <c r="F63" s="52"/>
      <c r="G63" s="28">
        <f>+SUM(G60:G62)</f>
        <v>0</v>
      </c>
    </row>
    <row r="65" spans="2:7" ht="19.2" x14ac:dyDescent="0.55000000000000004">
      <c r="B65" s="17" t="s">
        <v>424</v>
      </c>
    </row>
    <row r="67" spans="2:7" ht="18.600000000000001" x14ac:dyDescent="0.55000000000000004">
      <c r="B67" s="48" t="s">
        <v>166</v>
      </c>
      <c r="C67" s="48"/>
      <c r="D67" s="48"/>
      <c r="E67" s="48"/>
      <c r="F67" s="48"/>
      <c r="G67" s="48"/>
    </row>
    <row r="68" spans="2:7" ht="16.8" customHeight="1" x14ac:dyDescent="0.3">
      <c r="D68" s="5" t="s">
        <v>0</v>
      </c>
      <c r="E68" s="5" t="s">
        <v>1</v>
      </c>
      <c r="F68" s="5" t="s">
        <v>2</v>
      </c>
      <c r="G68" s="5" t="s">
        <v>3</v>
      </c>
    </row>
    <row r="69" spans="2:7" ht="16.8" x14ac:dyDescent="0.3">
      <c r="B69" s="3">
        <v>1.1000000000000001</v>
      </c>
      <c r="C69" s="2" t="s">
        <v>167</v>
      </c>
      <c r="D69" s="3" t="s">
        <v>163</v>
      </c>
      <c r="E69" s="3">
        <v>1</v>
      </c>
      <c r="F69" s="11"/>
      <c r="G69" s="11">
        <f>+F69*E69</f>
        <v>0</v>
      </c>
    </row>
    <row r="70" spans="2:7" ht="33.6" x14ac:dyDescent="0.3">
      <c r="B70" s="3">
        <v>1.2</v>
      </c>
      <c r="C70" s="18" t="s">
        <v>168</v>
      </c>
      <c r="D70" s="3" t="s">
        <v>4</v>
      </c>
      <c r="E70" s="3">
        <v>16</v>
      </c>
      <c r="F70" s="11"/>
      <c r="G70" s="11">
        <f t="shared" ref="G70:G73" si="5">+F70*E70</f>
        <v>0</v>
      </c>
    </row>
    <row r="71" spans="2:7" ht="33.6" x14ac:dyDescent="0.3">
      <c r="B71" s="3">
        <v>1.3</v>
      </c>
      <c r="C71" s="18" t="s">
        <v>169</v>
      </c>
      <c r="D71" s="3" t="s">
        <v>4</v>
      </c>
      <c r="E71" s="3">
        <v>4</v>
      </c>
      <c r="F71" s="11"/>
      <c r="G71" s="11">
        <f t="shared" si="5"/>
        <v>0</v>
      </c>
    </row>
    <row r="72" spans="2:7" ht="48" customHeight="1" x14ac:dyDescent="0.3">
      <c r="B72" s="3">
        <v>1.4</v>
      </c>
      <c r="C72" s="18" t="s">
        <v>170</v>
      </c>
      <c r="D72" s="3" t="s">
        <v>163</v>
      </c>
      <c r="E72" s="3">
        <v>1</v>
      </c>
      <c r="F72" s="11"/>
      <c r="G72" s="11">
        <f t="shared" si="5"/>
        <v>0</v>
      </c>
    </row>
    <row r="73" spans="2:7" ht="33.6" x14ac:dyDescent="0.3">
      <c r="B73" s="3">
        <v>1.5</v>
      </c>
      <c r="C73" s="18" t="s">
        <v>171</v>
      </c>
      <c r="D73" s="3" t="s">
        <v>4</v>
      </c>
      <c r="E73" s="3">
        <v>2</v>
      </c>
      <c r="F73" s="11"/>
      <c r="G73" s="11">
        <f t="shared" si="5"/>
        <v>0</v>
      </c>
    </row>
    <row r="74" spans="2:7" ht="14.4" customHeight="1" x14ac:dyDescent="0.3">
      <c r="C74" s="19"/>
    </row>
    <row r="75" spans="2:7" ht="16.8" x14ac:dyDescent="0.3">
      <c r="C75" s="6"/>
      <c r="D75" s="47" t="s">
        <v>5</v>
      </c>
      <c r="E75" s="47"/>
      <c r="F75" s="47"/>
      <c r="G75" s="7">
        <f>+SUM(G69:G73)</f>
        <v>0</v>
      </c>
    </row>
    <row r="76" spans="2:7" ht="16.8" x14ac:dyDescent="0.3">
      <c r="D76" s="20"/>
      <c r="E76" s="20"/>
      <c r="F76" s="20"/>
      <c r="G76" s="21"/>
    </row>
    <row r="77" spans="2:7" ht="18.600000000000001" x14ac:dyDescent="0.55000000000000004">
      <c r="B77" s="48" t="s">
        <v>174</v>
      </c>
      <c r="C77" s="48"/>
      <c r="D77" s="48"/>
      <c r="E77" s="48"/>
      <c r="F77" s="48"/>
      <c r="G77" s="48"/>
    </row>
    <row r="78" spans="2:7" ht="33.6" x14ac:dyDescent="0.3">
      <c r="B78" s="3">
        <v>2.1</v>
      </c>
      <c r="C78" s="18" t="s">
        <v>202</v>
      </c>
      <c r="D78" s="3" t="s">
        <v>4</v>
      </c>
      <c r="E78" s="34">
        <v>13</v>
      </c>
      <c r="F78" s="11"/>
      <c r="G78" s="11">
        <f>+F78*E78</f>
        <v>0</v>
      </c>
    </row>
    <row r="79" spans="2:7" ht="33.6" x14ac:dyDescent="0.3">
      <c r="B79" s="3">
        <v>2.2000000000000002</v>
      </c>
      <c r="C79" s="18" t="s">
        <v>203</v>
      </c>
      <c r="D79" s="3" t="s">
        <v>4</v>
      </c>
      <c r="E79" s="34">
        <v>7</v>
      </c>
      <c r="F79" s="11"/>
      <c r="G79" s="11">
        <f t="shared" ref="G79" si="6">+F79*E79</f>
        <v>0</v>
      </c>
    </row>
    <row r="80" spans="2:7" ht="16.8" x14ac:dyDescent="0.3">
      <c r="B80" s="3">
        <v>2.2999999999999998</v>
      </c>
      <c r="C80" s="18" t="s">
        <v>177</v>
      </c>
      <c r="D80" s="3"/>
      <c r="E80" s="34"/>
      <c r="F80" s="11"/>
      <c r="G80" s="11"/>
    </row>
    <row r="81" spans="2:7" ht="16.8" x14ac:dyDescent="0.3">
      <c r="B81" s="3"/>
      <c r="C81" s="18" t="s">
        <v>178</v>
      </c>
      <c r="D81" s="3" t="s">
        <v>4</v>
      </c>
      <c r="E81" s="34">
        <v>1</v>
      </c>
      <c r="F81" s="11"/>
      <c r="G81" s="11">
        <f t="shared" ref="G81:G86" si="7">+F81*E81</f>
        <v>0</v>
      </c>
    </row>
    <row r="82" spans="2:7" ht="16.8" x14ac:dyDescent="0.3">
      <c r="B82" s="3"/>
      <c r="C82" s="18" t="s">
        <v>179</v>
      </c>
      <c r="D82" s="3" t="s">
        <v>4</v>
      </c>
      <c r="E82" s="34">
        <v>1</v>
      </c>
      <c r="F82" s="11"/>
      <c r="G82" s="11">
        <f t="shared" si="7"/>
        <v>0</v>
      </c>
    </row>
    <row r="83" spans="2:7" ht="16.8" x14ac:dyDescent="0.3">
      <c r="B83" s="3"/>
      <c r="C83" s="18" t="s">
        <v>180</v>
      </c>
      <c r="D83" s="3" t="s">
        <v>4</v>
      </c>
      <c r="E83" s="34">
        <v>2</v>
      </c>
      <c r="F83" s="11"/>
      <c r="G83" s="11">
        <f t="shared" si="7"/>
        <v>0</v>
      </c>
    </row>
    <row r="84" spans="2:7" ht="16.8" x14ac:dyDescent="0.3">
      <c r="B84" s="3"/>
      <c r="C84" s="18" t="s">
        <v>181</v>
      </c>
      <c r="D84" s="3" t="s">
        <v>4</v>
      </c>
      <c r="E84" s="34">
        <v>5</v>
      </c>
      <c r="F84" s="11"/>
      <c r="G84" s="11">
        <f t="shared" si="7"/>
        <v>0</v>
      </c>
    </row>
    <row r="85" spans="2:7" ht="16.8" x14ac:dyDescent="0.3">
      <c r="B85" s="3">
        <v>2.4</v>
      </c>
      <c r="C85" s="18" t="s">
        <v>182</v>
      </c>
      <c r="D85" s="3" t="s">
        <v>4</v>
      </c>
      <c r="E85" s="34">
        <v>9</v>
      </c>
      <c r="F85" s="11"/>
      <c r="G85" s="11">
        <f t="shared" si="7"/>
        <v>0</v>
      </c>
    </row>
    <row r="86" spans="2:7" ht="16.8" x14ac:dyDescent="0.3">
      <c r="B86" s="3">
        <v>2.5</v>
      </c>
      <c r="C86" s="18" t="s">
        <v>183</v>
      </c>
      <c r="D86" s="3" t="s">
        <v>4</v>
      </c>
      <c r="E86" s="34">
        <v>9</v>
      </c>
      <c r="F86" s="11"/>
      <c r="G86" s="11">
        <f t="shared" si="7"/>
        <v>0</v>
      </c>
    </row>
    <row r="87" spans="2:7" ht="67.2" x14ac:dyDescent="0.3">
      <c r="B87" s="3">
        <v>2.6</v>
      </c>
      <c r="C87" s="18" t="s">
        <v>184</v>
      </c>
      <c r="D87" s="3"/>
      <c r="E87" s="11"/>
      <c r="F87" s="11"/>
      <c r="G87" s="11"/>
    </row>
    <row r="88" spans="2:7" ht="16.8" x14ac:dyDescent="0.3">
      <c r="B88" s="3"/>
      <c r="C88" s="18" t="s">
        <v>185</v>
      </c>
      <c r="D88" s="3" t="s">
        <v>8</v>
      </c>
      <c r="E88" s="34">
        <v>105</v>
      </c>
      <c r="F88" s="11"/>
      <c r="G88" s="11">
        <f t="shared" ref="G88:G90" si="8">+F88*E88</f>
        <v>0</v>
      </c>
    </row>
    <row r="89" spans="2:7" ht="16.8" x14ac:dyDescent="0.3">
      <c r="B89" s="3"/>
      <c r="C89" s="18" t="s">
        <v>186</v>
      </c>
      <c r="D89" s="3" t="s">
        <v>8</v>
      </c>
      <c r="E89" s="34">
        <v>6</v>
      </c>
      <c r="F89" s="11"/>
      <c r="G89" s="11">
        <f t="shared" si="8"/>
        <v>0</v>
      </c>
    </row>
    <row r="90" spans="2:7" ht="33.6" x14ac:dyDescent="0.3">
      <c r="B90" s="3">
        <v>2.7</v>
      </c>
      <c r="C90" s="18" t="s">
        <v>187</v>
      </c>
      <c r="D90" s="3" t="s">
        <v>188</v>
      </c>
      <c r="E90" s="11">
        <v>0.5</v>
      </c>
      <c r="F90" s="11"/>
      <c r="G90" s="11">
        <f t="shared" si="8"/>
        <v>0</v>
      </c>
    </row>
    <row r="91" spans="2:7" ht="33.6" x14ac:dyDescent="0.3">
      <c r="B91" s="3">
        <v>2.8</v>
      </c>
      <c r="C91" s="18" t="s">
        <v>189</v>
      </c>
      <c r="D91" s="3" t="s">
        <v>4</v>
      </c>
      <c r="E91" s="11">
        <v>2</v>
      </c>
      <c r="F91" s="11"/>
      <c r="G91" s="11">
        <f t="shared" ref="G91:G92" si="9">+F91*E91</f>
        <v>0</v>
      </c>
    </row>
    <row r="92" spans="2:7" ht="50.4" x14ac:dyDescent="0.3">
      <c r="B92" s="3">
        <v>2.9</v>
      </c>
      <c r="C92" s="18" t="s">
        <v>190</v>
      </c>
      <c r="D92" s="3" t="s">
        <v>4</v>
      </c>
      <c r="E92" s="11">
        <v>2</v>
      </c>
      <c r="F92" s="11"/>
      <c r="G92" s="11">
        <f t="shared" si="9"/>
        <v>0</v>
      </c>
    </row>
    <row r="94" spans="2:7" ht="16.8" x14ac:dyDescent="0.3">
      <c r="B94" s="6"/>
      <c r="C94" s="6"/>
      <c r="D94" s="47" t="s">
        <v>9</v>
      </c>
      <c r="E94" s="47"/>
      <c r="F94" s="47"/>
      <c r="G94" s="7">
        <f>+SUM(G78:G92)</f>
        <v>0</v>
      </c>
    </row>
    <row r="95" spans="2:7" ht="16.8" x14ac:dyDescent="0.3">
      <c r="C95" s="1"/>
    </row>
    <row r="96" spans="2:7" ht="18.600000000000001" x14ac:dyDescent="0.55000000000000004">
      <c r="B96" s="48" t="s">
        <v>200</v>
      </c>
      <c r="C96" s="48"/>
      <c r="D96" s="48"/>
      <c r="E96" s="48"/>
      <c r="F96" s="48"/>
      <c r="G96" s="48"/>
    </row>
    <row r="97" spans="2:7" ht="67.2" x14ac:dyDescent="0.3">
      <c r="B97" s="3">
        <v>3.1</v>
      </c>
      <c r="C97" s="2" t="s">
        <v>201</v>
      </c>
      <c r="D97" s="3" t="s">
        <v>188</v>
      </c>
      <c r="E97" s="11">
        <v>0.03</v>
      </c>
      <c r="F97" s="11">
        <f>+G94+G75</f>
        <v>0</v>
      </c>
      <c r="G97" s="11">
        <f>+F97*E97</f>
        <v>0</v>
      </c>
    </row>
    <row r="99" spans="2:7" ht="16.8" x14ac:dyDescent="0.3">
      <c r="B99" s="6"/>
      <c r="C99" s="6"/>
      <c r="D99" s="47" t="s">
        <v>10</v>
      </c>
      <c r="E99" s="47"/>
      <c r="F99" s="47"/>
      <c r="G99" s="7">
        <f>+SUM(G97:G97)</f>
        <v>0</v>
      </c>
    </row>
    <row r="100" spans="2:7" ht="16.8" x14ac:dyDescent="0.3">
      <c r="D100" s="20"/>
      <c r="E100" s="20"/>
      <c r="F100" s="20"/>
      <c r="G100" s="21"/>
    </row>
    <row r="101" spans="2:7" ht="16.8" customHeight="1" x14ac:dyDescent="0.3">
      <c r="B101" s="53" t="s">
        <v>27</v>
      </c>
      <c r="C101" s="53"/>
      <c r="D101" s="53"/>
      <c r="E101" s="53"/>
      <c r="F101" s="53"/>
      <c r="G101" s="53"/>
    </row>
    <row r="102" spans="2:7" ht="17.399999999999999" thickBot="1" x14ac:dyDescent="0.35">
      <c r="D102" s="20"/>
      <c r="E102" s="20"/>
      <c r="F102" s="20"/>
      <c r="G102" s="21"/>
    </row>
    <row r="103" spans="2:7" ht="15" thickBot="1" x14ac:dyDescent="0.35">
      <c r="B103" s="12" t="str">
        <f>+B67</f>
        <v>1. DEMONTAŽNI RADOVI</v>
      </c>
      <c r="C103" s="12"/>
      <c r="D103" s="13"/>
      <c r="E103" s="13"/>
      <c r="F103" s="13"/>
      <c r="G103" s="14">
        <f>+G75</f>
        <v>0</v>
      </c>
    </row>
    <row r="104" spans="2:7" ht="15" thickBot="1" x14ac:dyDescent="0.35">
      <c r="B104" s="12" t="str">
        <f>+B77</f>
        <v>2. MONTAŽNI RADOVI - ISPORUKA, UGRADNJA</v>
      </c>
      <c r="C104" s="12"/>
      <c r="D104" s="13"/>
      <c r="E104" s="13"/>
      <c r="F104" s="13"/>
      <c r="G104" s="14">
        <f>+G94</f>
        <v>0</v>
      </c>
    </row>
    <row r="105" spans="2:7" ht="15" thickBot="1" x14ac:dyDescent="0.35">
      <c r="B105" s="12" t="str">
        <f>+B96</f>
        <v>3. PRIPREMNO ZAVRŠNI RADOVI</v>
      </c>
      <c r="C105" s="12"/>
      <c r="D105" s="13"/>
      <c r="E105" s="13"/>
      <c r="F105" s="13"/>
      <c r="G105" s="14">
        <f>+G99</f>
        <v>0</v>
      </c>
    </row>
    <row r="106" spans="2:7" ht="15" thickBot="1" x14ac:dyDescent="0.35">
      <c r="B106" s="50" t="s">
        <v>25</v>
      </c>
      <c r="C106" s="51"/>
      <c r="D106" s="51"/>
      <c r="E106" s="51"/>
      <c r="F106" s="52"/>
      <c r="G106" s="28">
        <f>+SUM(G103:G105)</f>
        <v>0</v>
      </c>
    </row>
  </sheetData>
  <mergeCells count="18">
    <mergeCell ref="D99:F99"/>
    <mergeCell ref="B101:G101"/>
    <mergeCell ref="B106:F106"/>
    <mergeCell ref="B63:F63"/>
    <mergeCell ref="B58:G58"/>
    <mergeCell ref="B67:G67"/>
    <mergeCell ref="D75:F75"/>
    <mergeCell ref="B77:G77"/>
    <mergeCell ref="D94:F94"/>
    <mergeCell ref="B96:G96"/>
    <mergeCell ref="B53:G53"/>
    <mergeCell ref="D56:F56"/>
    <mergeCell ref="D51:F51"/>
    <mergeCell ref="B2:F2"/>
    <mergeCell ref="B6:F6"/>
    <mergeCell ref="B10:G10"/>
    <mergeCell ref="D20:F20"/>
    <mergeCell ref="B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002D-BD62-4850-8BBC-358431C81AE9}">
  <dimension ref="B2:I30"/>
  <sheetViews>
    <sheetView showGridLines="0" topLeftCell="A23" zoomScale="80" zoomScaleNormal="80" workbookViewId="0">
      <selection activeCell="B3" sqref="B3"/>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4" t="s">
        <v>233</v>
      </c>
      <c r="C2" s="54"/>
      <c r="D2" s="54"/>
      <c r="E2" s="54"/>
      <c r="F2" s="54"/>
      <c r="G2" s="8"/>
    </row>
    <row r="3" spans="2:9" ht="15" thickBot="1" x14ac:dyDescent="0.35"/>
    <row r="4" spans="2:9" ht="15" thickBot="1" x14ac:dyDescent="0.35">
      <c r="B4" s="12" t="str">
        <f>+B7</f>
        <v>1. SPOLJNO UREĐENJE</v>
      </c>
      <c r="C4" s="32"/>
      <c r="D4" s="30"/>
      <c r="E4" s="30"/>
      <c r="F4" s="31"/>
      <c r="G4" s="14">
        <f>+G29</f>
        <v>0</v>
      </c>
      <c r="I4" s="33"/>
    </row>
    <row r="5" spans="2:9" ht="15" thickBot="1" x14ac:dyDescent="0.35">
      <c r="B5" s="64" t="s">
        <v>25</v>
      </c>
      <c r="C5" s="65"/>
      <c r="D5" s="65"/>
      <c r="E5" s="65"/>
      <c r="F5" s="66"/>
      <c r="G5" s="14">
        <f>+SUM(G4:G4)</f>
        <v>0</v>
      </c>
      <c r="I5" s="33"/>
    </row>
    <row r="6" spans="2:9" x14ac:dyDescent="0.3">
      <c r="I6" s="33"/>
    </row>
    <row r="7" spans="2:9" ht="18.600000000000001" x14ac:dyDescent="0.55000000000000004">
      <c r="B7" s="48" t="s">
        <v>204</v>
      </c>
      <c r="C7" s="48"/>
      <c r="D7" s="48"/>
      <c r="E7" s="48"/>
      <c r="F7" s="48"/>
      <c r="G7" s="48"/>
      <c r="I7" s="33"/>
    </row>
    <row r="8" spans="2:9" ht="16.8" x14ac:dyDescent="0.3">
      <c r="D8" s="5" t="s">
        <v>0</v>
      </c>
      <c r="E8" s="5" t="s">
        <v>1</v>
      </c>
      <c r="F8" s="5" t="s">
        <v>2</v>
      </c>
      <c r="G8" s="5" t="s">
        <v>3</v>
      </c>
      <c r="I8" s="33"/>
    </row>
    <row r="9" spans="2:9" ht="50.4" x14ac:dyDescent="0.3">
      <c r="B9" s="3">
        <v>1.1000000000000001</v>
      </c>
      <c r="C9" s="18" t="s">
        <v>205</v>
      </c>
      <c r="D9" s="3" t="s">
        <v>207</v>
      </c>
      <c r="E9" s="34">
        <v>22</v>
      </c>
      <c r="F9" s="11"/>
      <c r="G9" s="11">
        <f t="shared" ref="G9:G16" si="0">+F9*E9</f>
        <v>0</v>
      </c>
      <c r="I9" s="33"/>
    </row>
    <row r="10" spans="2:9" ht="33.6" x14ac:dyDescent="0.3">
      <c r="B10" s="3">
        <v>1.2</v>
      </c>
      <c r="C10" s="36" t="s">
        <v>206</v>
      </c>
      <c r="D10" s="3" t="s">
        <v>207</v>
      </c>
      <c r="E10" s="34">
        <v>3</v>
      </c>
      <c r="F10" s="11"/>
      <c r="G10" s="11">
        <f t="shared" si="0"/>
        <v>0</v>
      </c>
      <c r="I10" s="33"/>
    </row>
    <row r="11" spans="2:9" ht="33.6" x14ac:dyDescent="0.3">
      <c r="B11" s="3">
        <v>1.3</v>
      </c>
      <c r="C11" s="36" t="s">
        <v>208</v>
      </c>
      <c r="D11" s="3" t="s">
        <v>207</v>
      </c>
      <c r="E11" s="34">
        <v>8</v>
      </c>
      <c r="F11" s="11"/>
      <c r="G11" s="11">
        <f t="shared" si="0"/>
        <v>0</v>
      </c>
      <c r="I11" s="33"/>
    </row>
    <row r="12" spans="2:9" ht="33.6" x14ac:dyDescent="0.3">
      <c r="B12" s="3">
        <v>1.4</v>
      </c>
      <c r="C12" s="36" t="s">
        <v>209</v>
      </c>
      <c r="D12" s="3" t="s">
        <v>210</v>
      </c>
      <c r="E12" s="34">
        <v>3</v>
      </c>
      <c r="F12" s="11"/>
      <c r="G12" s="11">
        <f>+F12*E12</f>
        <v>0</v>
      </c>
      <c r="I12" s="33"/>
    </row>
    <row r="13" spans="2:9" ht="50.4" x14ac:dyDescent="0.3">
      <c r="B13" s="3">
        <v>1.5</v>
      </c>
      <c r="C13" s="36" t="s">
        <v>211</v>
      </c>
      <c r="D13" s="3" t="s">
        <v>207</v>
      </c>
      <c r="E13" s="34">
        <v>30</v>
      </c>
      <c r="F13" s="11"/>
      <c r="G13" s="11">
        <f t="shared" si="0"/>
        <v>0</v>
      </c>
      <c r="I13" s="33"/>
    </row>
    <row r="14" spans="2:9" ht="50.4" x14ac:dyDescent="0.3">
      <c r="B14" s="3">
        <v>1.6</v>
      </c>
      <c r="C14" s="36" t="s">
        <v>212</v>
      </c>
      <c r="D14" s="3" t="s">
        <v>210</v>
      </c>
      <c r="E14" s="34">
        <v>3</v>
      </c>
      <c r="F14" s="11"/>
      <c r="G14" s="11">
        <f t="shared" si="0"/>
        <v>0</v>
      </c>
      <c r="I14" s="33"/>
    </row>
    <row r="15" spans="2:9" ht="33.6" x14ac:dyDescent="0.3">
      <c r="B15" s="3">
        <v>1.7</v>
      </c>
      <c r="C15" s="36" t="s">
        <v>213</v>
      </c>
      <c r="D15" s="3" t="s">
        <v>210</v>
      </c>
      <c r="E15" s="34">
        <v>54</v>
      </c>
      <c r="F15" s="11"/>
      <c r="G15" s="11">
        <f t="shared" si="0"/>
        <v>0</v>
      </c>
      <c r="I15" s="33"/>
    </row>
    <row r="16" spans="2:9" ht="33.6" x14ac:dyDescent="0.3">
      <c r="B16" s="3">
        <v>1.8</v>
      </c>
      <c r="C16" s="36" t="s">
        <v>214</v>
      </c>
      <c r="D16" s="3" t="s">
        <v>207</v>
      </c>
      <c r="E16" s="34">
        <v>135</v>
      </c>
      <c r="F16" s="11"/>
      <c r="G16" s="11">
        <f t="shared" si="0"/>
        <v>0</v>
      </c>
      <c r="I16" s="33"/>
    </row>
    <row r="17" spans="2:9" ht="33.6" x14ac:dyDescent="0.3">
      <c r="B17" s="3">
        <v>1.9</v>
      </c>
      <c r="C17" s="36" t="s">
        <v>215</v>
      </c>
      <c r="D17" s="3" t="s">
        <v>210</v>
      </c>
      <c r="E17" s="34">
        <v>40</v>
      </c>
      <c r="F17" s="11"/>
      <c r="G17" s="11">
        <f t="shared" ref="G17:G27" si="1">+F17*E17</f>
        <v>0</v>
      </c>
      <c r="I17" s="33"/>
    </row>
    <row r="18" spans="2:9" ht="33.6" x14ac:dyDescent="0.3">
      <c r="B18" s="10" t="s">
        <v>137</v>
      </c>
      <c r="C18" s="36" t="s">
        <v>216</v>
      </c>
      <c r="D18" s="3" t="s">
        <v>8</v>
      </c>
      <c r="E18" s="34">
        <v>80</v>
      </c>
      <c r="F18" s="11"/>
      <c r="G18" s="11">
        <f t="shared" si="1"/>
        <v>0</v>
      </c>
      <c r="I18" s="33"/>
    </row>
    <row r="19" spans="2:9" ht="50.4" x14ac:dyDescent="0.3">
      <c r="B19" s="3">
        <v>1.1100000000000001</v>
      </c>
      <c r="C19" s="36" t="s">
        <v>217</v>
      </c>
      <c r="D19" s="3" t="s">
        <v>207</v>
      </c>
      <c r="E19" s="34">
        <v>90</v>
      </c>
      <c r="F19" s="11"/>
      <c r="G19" s="11">
        <f t="shared" si="1"/>
        <v>0</v>
      </c>
      <c r="I19" s="33"/>
    </row>
    <row r="20" spans="2:9" ht="33.6" x14ac:dyDescent="0.3">
      <c r="B20" s="3">
        <v>1.1200000000000001</v>
      </c>
      <c r="C20" s="36" t="s">
        <v>218</v>
      </c>
      <c r="D20" s="3" t="s">
        <v>210</v>
      </c>
      <c r="E20" s="34">
        <v>120</v>
      </c>
      <c r="F20" s="11"/>
      <c r="G20" s="11">
        <f t="shared" si="1"/>
        <v>0</v>
      </c>
      <c r="I20" s="33"/>
    </row>
    <row r="21" spans="2:9" ht="50.4" x14ac:dyDescent="0.3">
      <c r="B21" s="3">
        <v>1.1299999999999999</v>
      </c>
      <c r="C21" s="36" t="s">
        <v>219</v>
      </c>
      <c r="D21" s="3" t="s">
        <v>210</v>
      </c>
      <c r="E21" s="34">
        <v>177</v>
      </c>
      <c r="F21" s="11"/>
      <c r="G21" s="11">
        <f t="shared" si="1"/>
        <v>0</v>
      </c>
      <c r="I21" s="33"/>
    </row>
    <row r="22" spans="2:9" ht="67.2" x14ac:dyDescent="0.3">
      <c r="B22" s="3">
        <v>1.1399999999999999</v>
      </c>
      <c r="C22" s="36" t="s">
        <v>220</v>
      </c>
      <c r="D22" s="3" t="s">
        <v>207</v>
      </c>
      <c r="E22" s="34">
        <v>640</v>
      </c>
      <c r="F22" s="11"/>
      <c r="G22" s="11">
        <f t="shared" si="1"/>
        <v>0</v>
      </c>
      <c r="I22" s="33"/>
    </row>
    <row r="23" spans="2:9" ht="50.4" x14ac:dyDescent="0.3">
      <c r="B23" s="3">
        <v>1.1499999999999999</v>
      </c>
      <c r="C23" s="36" t="s">
        <v>221</v>
      </c>
      <c r="D23" s="3" t="s">
        <v>210</v>
      </c>
      <c r="E23" s="34">
        <v>200</v>
      </c>
      <c r="F23" s="11"/>
      <c r="G23" s="11">
        <f t="shared" si="1"/>
        <v>0</v>
      </c>
      <c r="I23" s="33"/>
    </row>
    <row r="24" spans="2:9" ht="33.6" x14ac:dyDescent="0.3">
      <c r="B24" s="3">
        <v>1.1599999999999999</v>
      </c>
      <c r="C24" s="36" t="s">
        <v>222</v>
      </c>
      <c r="D24" s="3" t="s">
        <v>223</v>
      </c>
      <c r="E24" s="34">
        <v>250</v>
      </c>
      <c r="F24" s="11"/>
      <c r="G24" s="11">
        <f t="shared" si="1"/>
        <v>0</v>
      </c>
      <c r="I24" s="33"/>
    </row>
    <row r="25" spans="2:9" ht="33.6" x14ac:dyDescent="0.3">
      <c r="B25" s="3">
        <v>1.17</v>
      </c>
      <c r="C25" s="36" t="s">
        <v>224</v>
      </c>
      <c r="D25" s="3" t="s">
        <v>207</v>
      </c>
      <c r="E25" s="34">
        <v>440</v>
      </c>
      <c r="F25" s="11"/>
      <c r="G25" s="11">
        <f t="shared" si="1"/>
        <v>0</v>
      </c>
      <c r="I25" s="33"/>
    </row>
    <row r="26" spans="2:9" ht="100.8" x14ac:dyDescent="0.3">
      <c r="B26" s="3">
        <v>1.18</v>
      </c>
      <c r="C26" s="36" t="s">
        <v>225</v>
      </c>
      <c r="D26" s="3" t="s">
        <v>207</v>
      </c>
      <c r="E26" s="34">
        <v>440</v>
      </c>
      <c r="F26" s="11"/>
      <c r="G26" s="11">
        <f t="shared" si="1"/>
        <v>0</v>
      </c>
      <c r="I26" s="33"/>
    </row>
    <row r="27" spans="2:9" ht="33.6" x14ac:dyDescent="0.3">
      <c r="B27" s="3">
        <v>1.19</v>
      </c>
      <c r="C27" s="36" t="s">
        <v>226</v>
      </c>
      <c r="D27" s="3" t="s">
        <v>8</v>
      </c>
      <c r="E27" s="34">
        <v>290</v>
      </c>
      <c r="F27" s="11"/>
      <c r="G27" s="11">
        <f t="shared" si="1"/>
        <v>0</v>
      </c>
      <c r="I27" s="33"/>
    </row>
    <row r="28" spans="2:9" x14ac:dyDescent="0.3">
      <c r="C28" s="19"/>
      <c r="I28" s="33"/>
    </row>
    <row r="29" spans="2:9" ht="16.8" x14ac:dyDescent="0.3">
      <c r="B29" s="6"/>
      <c r="C29" s="6"/>
      <c r="D29" s="47" t="s">
        <v>5</v>
      </c>
      <c r="E29" s="47"/>
      <c r="F29" s="47"/>
      <c r="G29" s="7">
        <f>+SUM(G9:G27)</f>
        <v>0</v>
      </c>
      <c r="I29" s="33"/>
    </row>
    <row r="30" spans="2:9" ht="16.8" x14ac:dyDescent="0.3">
      <c r="D30" s="20"/>
      <c r="E30" s="20"/>
      <c r="F30" s="20"/>
      <c r="G30" s="21"/>
      <c r="I30" s="33"/>
    </row>
  </sheetData>
  <mergeCells count="4">
    <mergeCell ref="B2:F2"/>
    <mergeCell ref="B5:F5"/>
    <mergeCell ref="B7:G7"/>
    <mergeCell ref="D29:F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d5b83d-cc9c-470d-8ef1-c82d460ba182">
      <Terms xmlns="http://schemas.microsoft.com/office/infopath/2007/PartnerControls"/>
    </lcf76f155ced4ddcb4097134ff3c332f>
    <TaxCatchAll xmlns="211a24fb-d348-47fd-9c06-a23999516e8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F469FBAB28B045A878EC514913E59C" ma:contentTypeVersion="15" ma:contentTypeDescription="Create a new document." ma:contentTypeScope="" ma:versionID="e7bfc640c07ef3c4146f8dda8f01d25a">
  <xsd:schema xmlns:xsd="http://www.w3.org/2001/XMLSchema" xmlns:xs="http://www.w3.org/2001/XMLSchema" xmlns:p="http://schemas.microsoft.com/office/2006/metadata/properties" xmlns:ns1="http://schemas.microsoft.com/sharepoint/v3" xmlns:ns2="0ad5b83d-cc9c-470d-8ef1-c82d460ba182" xmlns:ns3="211a24fb-d348-47fd-9c06-a23999516e8e" targetNamespace="http://schemas.microsoft.com/office/2006/metadata/properties" ma:root="true" ma:fieldsID="48753243ef5d00c9ec3269f2ec96d706" ns1:_="" ns2:_="" ns3:_="">
    <xsd:import namespace="http://schemas.microsoft.com/sharepoint/v3"/>
    <xsd:import namespace="0ad5b83d-cc9c-470d-8ef1-c82d460ba182"/>
    <xsd:import namespace="211a24fb-d348-47fd-9c06-a23999516e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d5b83d-cc9c-470d-8ef1-c82d460ba1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a79593f-0e03-42b6-80e2-3fbd2fe373d4"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a24fb-d348-47fd-9c06-a23999516e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8198b8-8e8d-4027-ae62-367cf71480a7}" ma:internalName="TaxCatchAll" ma:showField="CatchAllData" ma:web="211a24fb-d348-47fd-9c06-a23999516e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1CD65-EDD7-44EE-B07C-AE259A64E3EE}">
  <ds:schemaRefs>
    <ds:schemaRef ds:uri="http://www.w3.org/XML/1998/namespace"/>
    <ds:schemaRef ds:uri="http://purl.org/dc/elements/1.1/"/>
    <ds:schemaRef ds:uri="http://schemas.openxmlformats.org/package/2006/metadata/core-properties"/>
    <ds:schemaRef ds:uri="63b2dfa9-fd49-4a17-b936-3ae164926072"/>
    <ds:schemaRef ds:uri="http://schemas.microsoft.com/office/2006/documentManagement/types"/>
    <ds:schemaRef ds:uri="http://schemas.microsoft.com/office/2006/metadata/properties"/>
    <ds:schemaRef ds:uri="http://schemas.microsoft.com/office/infopath/2007/PartnerControls"/>
    <ds:schemaRef ds:uri="5a204e30-1ca9-4146-8ea5-70ad82b390aa"/>
    <ds:schemaRef ds:uri="http://purl.org/dc/dcmitype/"/>
    <ds:schemaRef ds:uri="http://purl.org/dc/terms/"/>
    <ds:schemaRef ds:uri="0ad5b83d-cc9c-470d-8ef1-c82d460ba182"/>
    <ds:schemaRef ds:uri="211a24fb-d348-47fd-9c06-a23999516e8e"/>
    <ds:schemaRef ds:uri="http://schemas.microsoft.com/sharepoint/v3"/>
  </ds:schemaRefs>
</ds:datastoreItem>
</file>

<file path=customXml/itemProps2.xml><?xml version="1.0" encoding="utf-8"?>
<ds:datastoreItem xmlns:ds="http://schemas.openxmlformats.org/officeDocument/2006/customXml" ds:itemID="{26E1F7E5-61E7-4854-B377-26D58DD0E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d5b83d-cc9c-470d-8ef1-c82d460ba182"/>
    <ds:schemaRef ds:uri="211a24fb-d348-47fd-9c06-a23999516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E218F-9F5C-4035-A764-EE346B7DF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Rekapitulacija</vt:lpstr>
      <vt:lpstr>1.Arhitektura</vt:lpstr>
      <vt:lpstr>2. Konstrukcija</vt:lpstr>
      <vt:lpstr>3.Hidrotehnika</vt:lpstr>
      <vt:lpstr>4.Elektroenergetika</vt:lpstr>
      <vt:lpstr>5.Telekomunikacija</vt:lpstr>
      <vt:lpstr>5.1. Dojava požara</vt:lpstr>
      <vt:lpstr>6.Mašinske instalacije</vt:lpstr>
      <vt:lpstr>9.Spoljno uređenje</vt:lpstr>
    </vt:vector>
  </TitlesOfParts>
  <Company>SOS Dečija sela Srbija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Premovic Tamara</dc:creator>
  <cp:lastModifiedBy>Tamara Premovic</cp:lastModifiedBy>
  <cp:lastPrinted>2026-02-03T07:22:59Z</cp:lastPrinted>
  <dcterms:created xsi:type="dcterms:W3CDTF">2025-09-29T11:23:14Z</dcterms:created>
  <dcterms:modified xsi:type="dcterms:W3CDTF">2026-05-18T06:03:05Z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0x010100D5F469FBAB28B045A878EC514913E59C</vt:lpwstr>
  </property>
  <property fmtid="{D5CDD505-2E9C-101B-9397-08002B2CF9AE}" pid="3" name="MediaServiceImageTags">
    <vt:lpwstr/>
  </property>
  <property fmtid="{D5CDD505-2E9C-101B-9397-08002B2CF9AE}" pid="4" name="Order">
    <vt:r8>10703400</vt:r8>
  </property>
</Properties>
</file>